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pple/Downloads/"/>
    </mc:Choice>
  </mc:AlternateContent>
  <xr:revisionPtr revIDLastSave="0" documentId="13_ncr:1_{92AF76B2-4968-6544-8D63-2C0D99D1D425}" xr6:coauthVersionLast="47" xr6:coauthVersionMax="47" xr10:uidLastSave="{00000000-0000-0000-0000-000000000000}"/>
  <bookViews>
    <workbookView xWindow="0" yWindow="500" windowWidth="33600" windowHeight="18840" activeTab="2" xr2:uid="{AF07158F-7F5E-7245-AE87-44D0B7FF32C6}"/>
  </bookViews>
  <sheets>
    <sheet name="Kriteria" sheetId="18" r:id="rId1"/>
    <sheet name="Sampel" sheetId="19" r:id="rId2"/>
    <sheet name="GRI 2021" sheetId="17" r:id="rId3"/>
    <sheet name="Sustainability Report (X1)" sheetId="7" r:id="rId4"/>
    <sheet name="Green Accounting (X2)" sheetId="8" r:id="rId5"/>
    <sheet name="Intellectual Capital (X3)" sheetId="9" r:id="rId6"/>
    <sheet name="Nilai Perusahaan (Y)" sheetId="10" r:id="rId7"/>
    <sheet name="GCG (Z)" sheetId="11" r:id="rId8"/>
    <sheet name="Olah Data" sheetId="12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6" i="19" l="1"/>
  <c r="O78" i="19" s="1"/>
  <c r="O158" i="18"/>
  <c r="O162" i="18" s="1"/>
  <c r="O164" i="18" s="1"/>
  <c r="G3" i="7" l="1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170" i="7"/>
  <c r="G171" i="7"/>
  <c r="G172" i="7"/>
  <c r="G173" i="7"/>
  <c r="G174" i="7"/>
  <c r="G175" i="7"/>
  <c r="G176" i="7"/>
  <c r="G177" i="7"/>
  <c r="G178" i="7"/>
  <c r="G179" i="7"/>
  <c r="G180" i="7"/>
  <c r="G181" i="7"/>
  <c r="G182" i="7"/>
  <c r="G183" i="7"/>
  <c r="G184" i="7"/>
  <c r="G185" i="7"/>
  <c r="G186" i="7"/>
  <c r="G187" i="7"/>
  <c r="G188" i="7"/>
  <c r="G189" i="7"/>
  <c r="G190" i="7"/>
  <c r="G191" i="7"/>
  <c r="G192" i="7"/>
  <c r="G193" i="7"/>
  <c r="G194" i="7"/>
  <c r="G195" i="7"/>
  <c r="G196" i="7"/>
  <c r="G197" i="7"/>
  <c r="G198" i="7"/>
  <c r="G199" i="7"/>
  <c r="G200" i="7"/>
  <c r="G201" i="7"/>
  <c r="G202" i="7"/>
  <c r="G203" i="7"/>
  <c r="G204" i="7"/>
  <c r="G205" i="7"/>
  <c r="G206" i="7"/>
  <c r="G207" i="7"/>
  <c r="G208" i="7"/>
  <c r="G209" i="7"/>
  <c r="G210" i="7"/>
  <c r="G211" i="7"/>
  <c r="G212" i="7"/>
  <c r="G213" i="7"/>
  <c r="G214" i="7"/>
  <c r="G2" i="7"/>
  <c r="P3" i="17"/>
  <c r="P4" i="17"/>
  <c r="P5" i="17"/>
  <c r="P6" i="17"/>
  <c r="P7" i="17"/>
  <c r="P8" i="17"/>
  <c r="P9" i="17"/>
  <c r="P10" i="17"/>
  <c r="P11" i="17"/>
  <c r="P12" i="17"/>
  <c r="P13" i="17"/>
  <c r="P14" i="17"/>
  <c r="P15" i="17"/>
  <c r="P16" i="17"/>
  <c r="P17" i="17"/>
  <c r="P18" i="17"/>
  <c r="P19" i="17"/>
  <c r="P20" i="17"/>
  <c r="P21" i="17"/>
  <c r="P22" i="17"/>
  <c r="P23" i="17"/>
  <c r="P24" i="17"/>
  <c r="P25" i="17"/>
  <c r="P26" i="17"/>
  <c r="P27" i="17"/>
  <c r="P28" i="17"/>
  <c r="P29" i="17"/>
  <c r="P30" i="17"/>
  <c r="P31" i="17"/>
  <c r="P32" i="17"/>
  <c r="P33" i="17"/>
  <c r="P34" i="17"/>
  <c r="P35" i="17"/>
  <c r="P36" i="17"/>
  <c r="P37" i="17"/>
  <c r="P38" i="17"/>
  <c r="P39" i="17"/>
  <c r="P40" i="17"/>
  <c r="P41" i="17"/>
  <c r="P42" i="17"/>
  <c r="P43" i="17"/>
  <c r="P44" i="17"/>
  <c r="P45" i="17"/>
  <c r="P46" i="17"/>
  <c r="P47" i="17"/>
  <c r="P48" i="17"/>
  <c r="P49" i="17"/>
  <c r="P50" i="17"/>
  <c r="P51" i="17"/>
  <c r="P52" i="17"/>
  <c r="P53" i="17"/>
  <c r="P54" i="17"/>
  <c r="P55" i="17"/>
  <c r="P56" i="17"/>
  <c r="P57" i="17"/>
  <c r="P58" i="17"/>
  <c r="P59" i="17"/>
  <c r="P60" i="17"/>
  <c r="P61" i="17"/>
  <c r="P62" i="17"/>
  <c r="P63" i="17"/>
  <c r="P64" i="17"/>
  <c r="P65" i="17"/>
  <c r="P66" i="17"/>
  <c r="P67" i="17"/>
  <c r="P68" i="17"/>
  <c r="P69" i="17"/>
  <c r="P70" i="17"/>
  <c r="P71" i="17"/>
  <c r="P72" i="17"/>
  <c r="P73" i="17"/>
  <c r="P74" i="17"/>
  <c r="P75" i="17"/>
  <c r="P76" i="17"/>
  <c r="P77" i="17"/>
  <c r="P78" i="17"/>
  <c r="P79" i="17"/>
  <c r="P80" i="17"/>
  <c r="P81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P124" i="17"/>
  <c r="P125" i="17"/>
  <c r="P126" i="17"/>
  <c r="P127" i="17"/>
  <c r="P128" i="17"/>
  <c r="P129" i="17"/>
  <c r="P130" i="17"/>
  <c r="P131" i="17"/>
  <c r="P132" i="17"/>
  <c r="P133" i="17"/>
  <c r="P134" i="17"/>
  <c r="P135" i="17"/>
  <c r="P136" i="17"/>
  <c r="P137" i="17"/>
  <c r="P138" i="17"/>
  <c r="P139" i="17"/>
  <c r="P140" i="17"/>
  <c r="P141" i="17"/>
  <c r="P142" i="17"/>
  <c r="P143" i="17"/>
  <c r="P144" i="17"/>
  <c r="P145" i="17"/>
  <c r="P146" i="17"/>
  <c r="P147" i="17"/>
  <c r="P148" i="17"/>
  <c r="P149" i="17"/>
  <c r="P150" i="17"/>
  <c r="P151" i="17"/>
  <c r="P152" i="17"/>
  <c r="P153" i="17"/>
  <c r="P154" i="17"/>
  <c r="P155" i="17"/>
  <c r="P156" i="17"/>
  <c r="P157" i="17"/>
  <c r="P158" i="17"/>
  <c r="P159" i="17"/>
  <c r="P160" i="17"/>
  <c r="P161" i="17"/>
  <c r="P162" i="17"/>
  <c r="P163" i="17"/>
  <c r="P164" i="17"/>
  <c r="P165" i="17"/>
  <c r="P166" i="17"/>
  <c r="P167" i="17"/>
  <c r="P168" i="17"/>
  <c r="P169" i="17"/>
  <c r="P170" i="17"/>
  <c r="P171" i="17"/>
  <c r="P172" i="17"/>
  <c r="P173" i="17"/>
  <c r="P174" i="17"/>
  <c r="P175" i="17"/>
  <c r="P176" i="17"/>
  <c r="P177" i="17"/>
  <c r="P178" i="17"/>
  <c r="P179" i="17"/>
  <c r="P180" i="17"/>
  <c r="P181" i="17"/>
  <c r="P182" i="17"/>
  <c r="P183" i="17"/>
  <c r="P184" i="17"/>
  <c r="P185" i="17"/>
  <c r="P186" i="17"/>
  <c r="P187" i="17"/>
  <c r="P188" i="17"/>
  <c r="P189" i="17"/>
  <c r="P190" i="17"/>
  <c r="P191" i="17"/>
  <c r="P192" i="17"/>
  <c r="P193" i="17"/>
  <c r="P194" i="17"/>
  <c r="P195" i="17"/>
  <c r="P196" i="17"/>
  <c r="P197" i="17"/>
  <c r="P198" i="17"/>
  <c r="P199" i="17"/>
  <c r="P200" i="17"/>
  <c r="P201" i="17"/>
  <c r="P202" i="17"/>
  <c r="P203" i="17"/>
  <c r="P204" i="17"/>
  <c r="P205" i="17"/>
  <c r="P206" i="17"/>
  <c r="P207" i="17"/>
  <c r="P208" i="17"/>
  <c r="P209" i="17"/>
  <c r="P210" i="17"/>
  <c r="P211" i="17"/>
  <c r="P212" i="17"/>
  <c r="P213" i="17"/>
  <c r="P214" i="17"/>
  <c r="P2" i="17"/>
  <c r="E2" i="7" s="1"/>
  <c r="E2" i="12" s="1"/>
  <c r="I3" i="12"/>
  <c r="I4" i="12"/>
  <c r="I5" i="12"/>
  <c r="I6" i="12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8" i="12"/>
  <c r="I39" i="12"/>
  <c r="I40" i="12"/>
  <c r="I41" i="12"/>
  <c r="I42" i="12"/>
  <c r="I43" i="12"/>
  <c r="I44" i="12"/>
  <c r="I45" i="12"/>
  <c r="I46" i="12"/>
  <c r="I47" i="12"/>
  <c r="I48" i="12"/>
  <c r="I49" i="12"/>
  <c r="I50" i="12"/>
  <c r="I51" i="12"/>
  <c r="I52" i="12"/>
  <c r="I53" i="12"/>
  <c r="I54" i="12"/>
  <c r="I55" i="12"/>
  <c r="I56" i="12"/>
  <c r="I57" i="12"/>
  <c r="I58" i="12"/>
  <c r="I59" i="12"/>
  <c r="I60" i="12"/>
  <c r="I61" i="12"/>
  <c r="I62" i="12"/>
  <c r="I63" i="12"/>
  <c r="I64" i="12"/>
  <c r="I65" i="12"/>
  <c r="I66" i="12"/>
  <c r="I67" i="12"/>
  <c r="I68" i="12"/>
  <c r="I69" i="12"/>
  <c r="I70" i="12"/>
  <c r="I71" i="12"/>
  <c r="I72" i="12"/>
  <c r="I73" i="12"/>
  <c r="I74" i="12"/>
  <c r="I75" i="12"/>
  <c r="I76" i="12"/>
  <c r="I77" i="12"/>
  <c r="I78" i="12"/>
  <c r="I79" i="12"/>
  <c r="I80" i="12"/>
  <c r="I81" i="12"/>
  <c r="I82" i="12"/>
  <c r="I83" i="12"/>
  <c r="I84" i="12"/>
  <c r="I85" i="12"/>
  <c r="I86" i="12"/>
  <c r="I87" i="12"/>
  <c r="I88" i="12"/>
  <c r="I89" i="12"/>
  <c r="I90" i="12"/>
  <c r="I91" i="12"/>
  <c r="I92" i="12"/>
  <c r="I93" i="12"/>
  <c r="I94" i="12"/>
  <c r="I95" i="12"/>
  <c r="I96" i="12"/>
  <c r="I97" i="12"/>
  <c r="I98" i="12"/>
  <c r="I99" i="12"/>
  <c r="I100" i="12"/>
  <c r="I101" i="12"/>
  <c r="I102" i="12"/>
  <c r="I103" i="12"/>
  <c r="I104" i="12"/>
  <c r="I105" i="12"/>
  <c r="I106" i="12"/>
  <c r="I107" i="12"/>
  <c r="I108" i="12"/>
  <c r="I109" i="12"/>
  <c r="I110" i="12"/>
  <c r="I111" i="12"/>
  <c r="I112" i="12"/>
  <c r="I113" i="12"/>
  <c r="I114" i="12"/>
  <c r="I115" i="12"/>
  <c r="I116" i="12"/>
  <c r="I117" i="12"/>
  <c r="I118" i="12"/>
  <c r="I119" i="12"/>
  <c r="I120" i="12"/>
  <c r="I121" i="12"/>
  <c r="I122" i="12"/>
  <c r="I123" i="12"/>
  <c r="I124" i="12"/>
  <c r="I125" i="12"/>
  <c r="I126" i="12"/>
  <c r="I127" i="12"/>
  <c r="I128" i="12"/>
  <c r="I129" i="12"/>
  <c r="I130" i="12"/>
  <c r="I131" i="12"/>
  <c r="I132" i="12"/>
  <c r="I133" i="12"/>
  <c r="I134" i="12"/>
  <c r="I135" i="12"/>
  <c r="I136" i="12"/>
  <c r="I137" i="12"/>
  <c r="I138" i="12"/>
  <c r="I139" i="12"/>
  <c r="I140" i="12"/>
  <c r="I141" i="12"/>
  <c r="I142" i="12"/>
  <c r="I143" i="12"/>
  <c r="I144" i="12"/>
  <c r="I145" i="12"/>
  <c r="I146" i="12"/>
  <c r="I147" i="12"/>
  <c r="I148" i="12"/>
  <c r="I149" i="12"/>
  <c r="I150" i="12"/>
  <c r="I151" i="12"/>
  <c r="I152" i="12"/>
  <c r="I153" i="12"/>
  <c r="I154" i="12"/>
  <c r="I155" i="12"/>
  <c r="I156" i="12"/>
  <c r="I157" i="12"/>
  <c r="I158" i="12"/>
  <c r="I159" i="12"/>
  <c r="I160" i="12"/>
  <c r="I161" i="12"/>
  <c r="I162" i="12"/>
  <c r="I163" i="12"/>
  <c r="I164" i="12"/>
  <c r="I165" i="12"/>
  <c r="I166" i="12"/>
  <c r="I167" i="12"/>
  <c r="I168" i="12"/>
  <c r="I169" i="12"/>
  <c r="I170" i="12"/>
  <c r="I171" i="12"/>
  <c r="I172" i="12"/>
  <c r="I173" i="12"/>
  <c r="I174" i="12"/>
  <c r="I175" i="12"/>
  <c r="I176" i="12"/>
  <c r="I177" i="12"/>
  <c r="I178" i="12"/>
  <c r="I179" i="12"/>
  <c r="I180" i="12"/>
  <c r="I181" i="12"/>
  <c r="I182" i="12"/>
  <c r="I183" i="12"/>
  <c r="I184" i="12"/>
  <c r="I185" i="12"/>
  <c r="I186" i="12"/>
  <c r="I187" i="12"/>
  <c r="I188" i="12"/>
  <c r="I189" i="12"/>
  <c r="I190" i="12"/>
  <c r="I191" i="12"/>
  <c r="I192" i="12"/>
  <c r="I193" i="12"/>
  <c r="I194" i="12"/>
  <c r="I195" i="12"/>
  <c r="I196" i="12"/>
  <c r="I197" i="12"/>
  <c r="I198" i="12"/>
  <c r="I199" i="12"/>
  <c r="I200" i="12"/>
  <c r="I201" i="12"/>
  <c r="I202" i="12"/>
  <c r="I203" i="12"/>
  <c r="I204" i="12"/>
  <c r="I205" i="12"/>
  <c r="I206" i="12"/>
  <c r="I207" i="12"/>
  <c r="I208" i="12"/>
  <c r="I209" i="12"/>
  <c r="I210" i="12"/>
  <c r="I211" i="12"/>
  <c r="I212" i="12"/>
  <c r="I213" i="12"/>
  <c r="I214" i="12"/>
  <c r="I2" i="12"/>
  <c r="J2" i="12" s="1"/>
  <c r="H3" i="12"/>
  <c r="H4" i="12"/>
  <c r="H5" i="12"/>
  <c r="H6" i="12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54" i="12"/>
  <c r="H55" i="12"/>
  <c r="H56" i="12"/>
  <c r="H57" i="12"/>
  <c r="H58" i="12"/>
  <c r="H59" i="12"/>
  <c r="H60" i="12"/>
  <c r="H61" i="12"/>
  <c r="H62" i="12"/>
  <c r="H63" i="12"/>
  <c r="H64" i="12"/>
  <c r="H65" i="12"/>
  <c r="H66" i="12"/>
  <c r="H67" i="12"/>
  <c r="H68" i="12"/>
  <c r="H69" i="12"/>
  <c r="H70" i="12"/>
  <c r="H71" i="12"/>
  <c r="H72" i="12"/>
  <c r="H73" i="12"/>
  <c r="H74" i="12"/>
  <c r="H75" i="12"/>
  <c r="H76" i="12"/>
  <c r="H77" i="12"/>
  <c r="H78" i="12"/>
  <c r="H79" i="12"/>
  <c r="H80" i="12"/>
  <c r="H81" i="12"/>
  <c r="H82" i="12"/>
  <c r="H83" i="12"/>
  <c r="H84" i="12"/>
  <c r="H85" i="12"/>
  <c r="H86" i="12"/>
  <c r="H87" i="12"/>
  <c r="H88" i="12"/>
  <c r="H89" i="12"/>
  <c r="H90" i="12"/>
  <c r="H91" i="12"/>
  <c r="H92" i="12"/>
  <c r="H93" i="12"/>
  <c r="H94" i="12"/>
  <c r="H95" i="12"/>
  <c r="H96" i="12"/>
  <c r="H97" i="12"/>
  <c r="H98" i="12"/>
  <c r="H99" i="12"/>
  <c r="H100" i="12"/>
  <c r="H101" i="12"/>
  <c r="H102" i="12"/>
  <c r="H103" i="12"/>
  <c r="H104" i="12"/>
  <c r="H105" i="12"/>
  <c r="H106" i="12"/>
  <c r="H107" i="12"/>
  <c r="H108" i="12"/>
  <c r="H109" i="12"/>
  <c r="H110" i="12"/>
  <c r="H111" i="12"/>
  <c r="H112" i="12"/>
  <c r="H113" i="12"/>
  <c r="H114" i="12"/>
  <c r="H115" i="12"/>
  <c r="H116" i="12"/>
  <c r="H117" i="12"/>
  <c r="H118" i="12"/>
  <c r="H119" i="12"/>
  <c r="H120" i="12"/>
  <c r="H121" i="12"/>
  <c r="H122" i="12"/>
  <c r="H123" i="12"/>
  <c r="H124" i="12"/>
  <c r="H125" i="12"/>
  <c r="H126" i="12"/>
  <c r="H127" i="12"/>
  <c r="H128" i="12"/>
  <c r="H129" i="12"/>
  <c r="H130" i="12"/>
  <c r="H131" i="12"/>
  <c r="H132" i="12"/>
  <c r="H133" i="12"/>
  <c r="H134" i="12"/>
  <c r="H135" i="12"/>
  <c r="H136" i="12"/>
  <c r="H137" i="12"/>
  <c r="H138" i="12"/>
  <c r="H139" i="12"/>
  <c r="H140" i="12"/>
  <c r="H141" i="12"/>
  <c r="H142" i="12"/>
  <c r="H143" i="12"/>
  <c r="H144" i="12"/>
  <c r="H145" i="12"/>
  <c r="H146" i="12"/>
  <c r="H147" i="12"/>
  <c r="H148" i="12"/>
  <c r="H149" i="12"/>
  <c r="H150" i="12"/>
  <c r="H151" i="12"/>
  <c r="H152" i="12"/>
  <c r="H153" i="12"/>
  <c r="H154" i="12"/>
  <c r="H155" i="12"/>
  <c r="H156" i="12"/>
  <c r="H157" i="12"/>
  <c r="H158" i="12"/>
  <c r="H159" i="12"/>
  <c r="H160" i="12"/>
  <c r="H161" i="12"/>
  <c r="H162" i="12"/>
  <c r="H163" i="12"/>
  <c r="H164" i="12"/>
  <c r="H165" i="12"/>
  <c r="H166" i="12"/>
  <c r="H167" i="12"/>
  <c r="H168" i="12"/>
  <c r="H169" i="12"/>
  <c r="H170" i="12"/>
  <c r="H171" i="12"/>
  <c r="H172" i="12"/>
  <c r="H173" i="12"/>
  <c r="H174" i="12"/>
  <c r="H175" i="12"/>
  <c r="H176" i="12"/>
  <c r="H177" i="12"/>
  <c r="H178" i="12"/>
  <c r="H179" i="12"/>
  <c r="H180" i="12"/>
  <c r="H181" i="12"/>
  <c r="H182" i="12"/>
  <c r="H183" i="12"/>
  <c r="H184" i="12"/>
  <c r="H185" i="12"/>
  <c r="H186" i="12"/>
  <c r="H187" i="12"/>
  <c r="H188" i="12"/>
  <c r="H189" i="12"/>
  <c r="H190" i="12"/>
  <c r="H191" i="12"/>
  <c r="H192" i="12"/>
  <c r="H193" i="12"/>
  <c r="H194" i="12"/>
  <c r="H195" i="12"/>
  <c r="H196" i="12"/>
  <c r="H197" i="12"/>
  <c r="H198" i="12"/>
  <c r="H199" i="12"/>
  <c r="H200" i="12"/>
  <c r="H201" i="12"/>
  <c r="H202" i="12"/>
  <c r="H203" i="12"/>
  <c r="H204" i="12"/>
  <c r="H205" i="12"/>
  <c r="H206" i="12"/>
  <c r="H207" i="12"/>
  <c r="H208" i="12"/>
  <c r="H209" i="12"/>
  <c r="H210" i="12"/>
  <c r="H211" i="12"/>
  <c r="H212" i="12"/>
  <c r="H213" i="12"/>
  <c r="H214" i="12"/>
  <c r="H2" i="12"/>
  <c r="E171" i="12"/>
  <c r="J171" i="12" s="1"/>
  <c r="E195" i="12"/>
  <c r="M10" i="9"/>
  <c r="M26" i="9"/>
  <c r="M42" i="9"/>
  <c r="M58" i="9"/>
  <c r="M106" i="9"/>
  <c r="M122" i="9"/>
  <c r="M138" i="9"/>
  <c r="M154" i="9"/>
  <c r="M170" i="9"/>
  <c r="M186" i="9"/>
  <c r="L20" i="9"/>
  <c r="L134" i="9"/>
  <c r="M134" i="9" s="1"/>
  <c r="L183" i="9"/>
  <c r="M183" i="9" s="1"/>
  <c r="K10" i="9"/>
  <c r="K26" i="9"/>
  <c r="K34" i="9"/>
  <c r="K35" i="9"/>
  <c r="K62" i="9"/>
  <c r="K78" i="9"/>
  <c r="K79" i="9"/>
  <c r="K102" i="9"/>
  <c r="K103" i="9"/>
  <c r="K126" i="9"/>
  <c r="K127" i="9"/>
  <c r="K150" i="9"/>
  <c r="K166" i="9"/>
  <c r="K190" i="9"/>
  <c r="K191" i="9"/>
  <c r="K214" i="9"/>
  <c r="I10" i="9"/>
  <c r="I11" i="9"/>
  <c r="I15" i="9"/>
  <c r="I18" i="9"/>
  <c r="I26" i="9"/>
  <c r="N26" i="9" s="1"/>
  <c r="I31" i="9"/>
  <c r="I34" i="9"/>
  <c r="N34" i="9" s="1"/>
  <c r="I42" i="9"/>
  <c r="I47" i="9"/>
  <c r="I48" i="9"/>
  <c r="I51" i="9"/>
  <c r="I58" i="9"/>
  <c r="I63" i="9"/>
  <c r="I66" i="9"/>
  <c r="I74" i="9"/>
  <c r="I75" i="9"/>
  <c r="I82" i="9"/>
  <c r="I90" i="9"/>
  <c r="I98" i="9"/>
  <c r="I106" i="9"/>
  <c r="I114" i="9"/>
  <c r="I115" i="9"/>
  <c r="I130" i="9"/>
  <c r="I146" i="9"/>
  <c r="I151" i="9"/>
  <c r="I152" i="9"/>
  <c r="I162" i="9"/>
  <c r="I167" i="9"/>
  <c r="I168" i="9"/>
  <c r="I178" i="9"/>
  <c r="I179" i="9"/>
  <c r="I183" i="9"/>
  <c r="I186" i="9"/>
  <c r="I194" i="9"/>
  <c r="I199" i="9"/>
  <c r="I202" i="9"/>
  <c r="I203" i="9"/>
  <c r="I210" i="9"/>
  <c r="G3" i="9"/>
  <c r="G4" i="9"/>
  <c r="G5" i="9"/>
  <c r="G6" i="9"/>
  <c r="L6" i="9" s="1"/>
  <c r="M6" i="9" s="1"/>
  <c r="G7" i="9"/>
  <c r="K7" i="9" s="1"/>
  <c r="G8" i="9"/>
  <c r="K8" i="9" s="1"/>
  <c r="G9" i="9"/>
  <c r="L9" i="9" s="1"/>
  <c r="M9" i="9" s="1"/>
  <c r="G10" i="9"/>
  <c r="L10" i="9" s="1"/>
  <c r="G11" i="9"/>
  <c r="L11" i="9" s="1"/>
  <c r="M11" i="9" s="1"/>
  <c r="G12" i="9"/>
  <c r="G13" i="9"/>
  <c r="G14" i="9"/>
  <c r="G15" i="9"/>
  <c r="L15" i="9" s="1"/>
  <c r="M15" i="9" s="1"/>
  <c r="G16" i="9"/>
  <c r="K16" i="9" s="1"/>
  <c r="G17" i="9"/>
  <c r="L17" i="9" s="1"/>
  <c r="M17" i="9" s="1"/>
  <c r="G18" i="9"/>
  <c r="L18" i="9" s="1"/>
  <c r="M18" i="9" s="1"/>
  <c r="G19" i="9"/>
  <c r="I19" i="9" s="1"/>
  <c r="G20" i="9"/>
  <c r="G21" i="9"/>
  <c r="G22" i="9"/>
  <c r="L22" i="9" s="1"/>
  <c r="M22" i="9" s="1"/>
  <c r="G23" i="9"/>
  <c r="L23" i="9" s="1"/>
  <c r="M23" i="9" s="1"/>
  <c r="G24" i="9"/>
  <c r="L24" i="9" s="1"/>
  <c r="M24" i="9" s="1"/>
  <c r="G25" i="9"/>
  <c r="L25" i="9" s="1"/>
  <c r="M25" i="9" s="1"/>
  <c r="G26" i="9"/>
  <c r="L26" i="9" s="1"/>
  <c r="G27" i="9"/>
  <c r="G28" i="9"/>
  <c r="G29" i="9"/>
  <c r="G30" i="9"/>
  <c r="G31" i="9"/>
  <c r="K31" i="9" s="1"/>
  <c r="G32" i="9"/>
  <c r="K32" i="9" s="1"/>
  <c r="G33" i="9"/>
  <c r="L33" i="9" s="1"/>
  <c r="M33" i="9" s="1"/>
  <c r="G34" i="9"/>
  <c r="L34" i="9" s="1"/>
  <c r="M34" i="9" s="1"/>
  <c r="G35" i="9"/>
  <c r="L35" i="9" s="1"/>
  <c r="M35" i="9" s="1"/>
  <c r="G36" i="9"/>
  <c r="L36" i="9" s="1"/>
  <c r="G37" i="9"/>
  <c r="G38" i="9"/>
  <c r="G39" i="9"/>
  <c r="L39" i="9" s="1"/>
  <c r="M39" i="9" s="1"/>
  <c r="G40" i="9"/>
  <c r="L40" i="9" s="1"/>
  <c r="M40" i="9" s="1"/>
  <c r="G41" i="9"/>
  <c r="L41" i="9" s="1"/>
  <c r="M41" i="9" s="1"/>
  <c r="G42" i="9"/>
  <c r="L42" i="9" s="1"/>
  <c r="G43" i="9"/>
  <c r="I43" i="9" s="1"/>
  <c r="G44" i="9"/>
  <c r="G45" i="9"/>
  <c r="G46" i="9"/>
  <c r="I46" i="9" s="1"/>
  <c r="G47" i="9"/>
  <c r="L47" i="9" s="1"/>
  <c r="M47" i="9" s="1"/>
  <c r="G48" i="9"/>
  <c r="L48" i="9" s="1"/>
  <c r="M48" i="9" s="1"/>
  <c r="G49" i="9"/>
  <c r="L49" i="9" s="1"/>
  <c r="M49" i="9" s="1"/>
  <c r="G50" i="9"/>
  <c r="L50" i="9" s="1"/>
  <c r="M50" i="9" s="1"/>
  <c r="G51" i="9"/>
  <c r="G52" i="9"/>
  <c r="G53" i="9"/>
  <c r="G54" i="9"/>
  <c r="K54" i="9" s="1"/>
  <c r="G55" i="9"/>
  <c r="L55" i="9" s="1"/>
  <c r="M55" i="9" s="1"/>
  <c r="G56" i="9"/>
  <c r="L56" i="9" s="1"/>
  <c r="M56" i="9" s="1"/>
  <c r="G57" i="9"/>
  <c r="L57" i="9" s="1"/>
  <c r="M57" i="9" s="1"/>
  <c r="G58" i="9"/>
  <c r="L58" i="9" s="1"/>
  <c r="G59" i="9"/>
  <c r="I59" i="9" s="1"/>
  <c r="G60" i="9"/>
  <c r="G61" i="9"/>
  <c r="L61" i="9" s="1"/>
  <c r="M61" i="9" s="1"/>
  <c r="G62" i="9"/>
  <c r="G63" i="9"/>
  <c r="L63" i="9" s="1"/>
  <c r="M63" i="9" s="1"/>
  <c r="G64" i="9"/>
  <c r="L64" i="9" s="1"/>
  <c r="M64" i="9" s="1"/>
  <c r="G65" i="9"/>
  <c r="L65" i="9" s="1"/>
  <c r="M65" i="9" s="1"/>
  <c r="G66" i="9"/>
  <c r="L66" i="9" s="1"/>
  <c r="M66" i="9" s="1"/>
  <c r="G67" i="9"/>
  <c r="I67" i="9" s="1"/>
  <c r="G68" i="9"/>
  <c r="G69" i="9"/>
  <c r="G70" i="9"/>
  <c r="I70" i="9" s="1"/>
  <c r="G71" i="9"/>
  <c r="K71" i="9" s="1"/>
  <c r="G72" i="9"/>
  <c r="K72" i="9" s="1"/>
  <c r="G73" i="9"/>
  <c r="L73" i="9" s="1"/>
  <c r="M73" i="9" s="1"/>
  <c r="G74" i="9"/>
  <c r="L74" i="9" s="1"/>
  <c r="M74" i="9" s="1"/>
  <c r="G75" i="9"/>
  <c r="G76" i="9"/>
  <c r="G77" i="9"/>
  <c r="G78" i="9"/>
  <c r="G79" i="9"/>
  <c r="L79" i="9" s="1"/>
  <c r="M79" i="9" s="1"/>
  <c r="G80" i="9"/>
  <c r="I80" i="9" s="1"/>
  <c r="G81" i="9"/>
  <c r="L81" i="9" s="1"/>
  <c r="M81" i="9" s="1"/>
  <c r="G82" i="9"/>
  <c r="L82" i="9" s="1"/>
  <c r="M82" i="9" s="1"/>
  <c r="G83" i="9"/>
  <c r="I83" i="9" s="1"/>
  <c r="G84" i="9"/>
  <c r="G85" i="9"/>
  <c r="L85" i="9" s="1"/>
  <c r="M85" i="9" s="1"/>
  <c r="G86" i="9"/>
  <c r="I86" i="9" s="1"/>
  <c r="G87" i="9"/>
  <c r="L87" i="9" s="1"/>
  <c r="M87" i="9" s="1"/>
  <c r="G88" i="9"/>
  <c r="L88" i="9" s="1"/>
  <c r="M88" i="9" s="1"/>
  <c r="G89" i="9"/>
  <c r="L89" i="9" s="1"/>
  <c r="M89" i="9" s="1"/>
  <c r="G90" i="9"/>
  <c r="L90" i="9" s="1"/>
  <c r="M90" i="9" s="1"/>
  <c r="G91" i="9"/>
  <c r="G92" i="9"/>
  <c r="G93" i="9"/>
  <c r="G94" i="9"/>
  <c r="K94" i="9" s="1"/>
  <c r="G95" i="9"/>
  <c r="I95" i="9" s="1"/>
  <c r="G96" i="9"/>
  <c r="I96" i="9" s="1"/>
  <c r="G97" i="9"/>
  <c r="L97" i="9" s="1"/>
  <c r="M97" i="9" s="1"/>
  <c r="G98" i="9"/>
  <c r="L98" i="9" s="1"/>
  <c r="M98" i="9" s="1"/>
  <c r="G99" i="9"/>
  <c r="I99" i="9" s="1"/>
  <c r="G100" i="9"/>
  <c r="L100" i="9" s="1"/>
  <c r="M100" i="9" s="1"/>
  <c r="G101" i="9"/>
  <c r="G102" i="9"/>
  <c r="G103" i="9"/>
  <c r="L103" i="9" s="1"/>
  <c r="M103" i="9" s="1"/>
  <c r="G104" i="9"/>
  <c r="L104" i="9" s="1"/>
  <c r="M104" i="9" s="1"/>
  <c r="G105" i="9"/>
  <c r="L105" i="9" s="1"/>
  <c r="M105" i="9" s="1"/>
  <c r="G106" i="9"/>
  <c r="L106" i="9" s="1"/>
  <c r="G107" i="9"/>
  <c r="G108" i="9"/>
  <c r="G109" i="9"/>
  <c r="I109" i="9" s="1"/>
  <c r="G110" i="9"/>
  <c r="I110" i="9" s="1"/>
  <c r="G111" i="9"/>
  <c r="I111" i="9" s="1"/>
  <c r="G112" i="9"/>
  <c r="L112" i="9" s="1"/>
  <c r="M112" i="9" s="1"/>
  <c r="G113" i="9"/>
  <c r="L113" i="9" s="1"/>
  <c r="M113" i="9" s="1"/>
  <c r="G114" i="9"/>
  <c r="L114" i="9" s="1"/>
  <c r="M114" i="9" s="1"/>
  <c r="G115" i="9"/>
  <c r="G116" i="9"/>
  <c r="G117" i="9"/>
  <c r="K117" i="9" s="1"/>
  <c r="G118" i="9"/>
  <c r="K118" i="9" s="1"/>
  <c r="G119" i="9"/>
  <c r="K119" i="9" s="1"/>
  <c r="G120" i="9"/>
  <c r="K120" i="9" s="1"/>
  <c r="G121" i="9"/>
  <c r="L121" i="9" s="1"/>
  <c r="M121" i="9" s="1"/>
  <c r="G122" i="9"/>
  <c r="L122" i="9" s="1"/>
  <c r="G123" i="9"/>
  <c r="I123" i="9" s="1"/>
  <c r="G124" i="9"/>
  <c r="L124" i="9" s="1"/>
  <c r="M124" i="9" s="1"/>
  <c r="G125" i="9"/>
  <c r="I125" i="9" s="1"/>
  <c r="G126" i="9"/>
  <c r="G127" i="9"/>
  <c r="L127" i="9" s="1"/>
  <c r="M127" i="9" s="1"/>
  <c r="G128" i="9"/>
  <c r="L128" i="9" s="1"/>
  <c r="M128" i="9" s="1"/>
  <c r="G129" i="9"/>
  <c r="L129" i="9" s="1"/>
  <c r="M129" i="9" s="1"/>
  <c r="G130" i="9"/>
  <c r="L130" i="9" s="1"/>
  <c r="M130" i="9" s="1"/>
  <c r="G131" i="9"/>
  <c r="G132" i="9"/>
  <c r="G133" i="9"/>
  <c r="G134" i="9"/>
  <c r="I134" i="9" s="1"/>
  <c r="G135" i="9"/>
  <c r="L135" i="9" s="1"/>
  <c r="M135" i="9" s="1"/>
  <c r="G136" i="9"/>
  <c r="L136" i="9" s="1"/>
  <c r="M136" i="9" s="1"/>
  <c r="G137" i="9"/>
  <c r="L137" i="9" s="1"/>
  <c r="M137" i="9" s="1"/>
  <c r="G138" i="9"/>
  <c r="L138" i="9" s="1"/>
  <c r="G139" i="9"/>
  <c r="I139" i="9" s="1"/>
  <c r="G140" i="9"/>
  <c r="G141" i="9"/>
  <c r="K141" i="9" s="1"/>
  <c r="G142" i="9"/>
  <c r="K142" i="9" s="1"/>
  <c r="G143" i="9"/>
  <c r="L143" i="9" s="1"/>
  <c r="M143" i="9" s="1"/>
  <c r="G144" i="9"/>
  <c r="I144" i="9" s="1"/>
  <c r="G145" i="9"/>
  <c r="L145" i="9" s="1"/>
  <c r="M145" i="9" s="1"/>
  <c r="G146" i="9"/>
  <c r="L146" i="9" s="1"/>
  <c r="M146" i="9" s="1"/>
  <c r="G147" i="9"/>
  <c r="I147" i="9" s="1"/>
  <c r="G148" i="9"/>
  <c r="G149" i="9"/>
  <c r="I149" i="9" s="1"/>
  <c r="G150" i="9"/>
  <c r="I150" i="9" s="1"/>
  <c r="G151" i="9"/>
  <c r="L151" i="9" s="1"/>
  <c r="M151" i="9" s="1"/>
  <c r="G152" i="9"/>
  <c r="L152" i="9" s="1"/>
  <c r="M152" i="9" s="1"/>
  <c r="G153" i="9"/>
  <c r="L153" i="9" s="1"/>
  <c r="M153" i="9" s="1"/>
  <c r="G154" i="9"/>
  <c r="L154" i="9" s="1"/>
  <c r="G155" i="9"/>
  <c r="G156" i="9"/>
  <c r="G157" i="9"/>
  <c r="K157" i="9" s="1"/>
  <c r="G158" i="9"/>
  <c r="K158" i="9" s="1"/>
  <c r="G159" i="9"/>
  <c r="I159" i="9" s="1"/>
  <c r="G160" i="9"/>
  <c r="I160" i="9" s="1"/>
  <c r="G161" i="9"/>
  <c r="L161" i="9" s="1"/>
  <c r="M161" i="9" s="1"/>
  <c r="G162" i="9"/>
  <c r="L162" i="9" s="1"/>
  <c r="M162" i="9" s="1"/>
  <c r="G163" i="9"/>
  <c r="G164" i="9"/>
  <c r="G165" i="9"/>
  <c r="G166" i="9"/>
  <c r="G167" i="9"/>
  <c r="L167" i="9" s="1"/>
  <c r="M167" i="9" s="1"/>
  <c r="G168" i="9"/>
  <c r="L168" i="9" s="1"/>
  <c r="M168" i="9" s="1"/>
  <c r="G169" i="9"/>
  <c r="L169" i="9" s="1"/>
  <c r="M169" i="9" s="1"/>
  <c r="G170" i="9"/>
  <c r="L170" i="9" s="1"/>
  <c r="G171" i="9"/>
  <c r="I171" i="9" s="1"/>
  <c r="G172" i="9"/>
  <c r="G173" i="9"/>
  <c r="I173" i="9" s="1"/>
  <c r="G174" i="9"/>
  <c r="I174" i="9" s="1"/>
  <c r="G175" i="9"/>
  <c r="I175" i="9" s="1"/>
  <c r="G176" i="9"/>
  <c r="L176" i="9" s="1"/>
  <c r="M176" i="9" s="1"/>
  <c r="G177" i="9"/>
  <c r="L177" i="9" s="1"/>
  <c r="M177" i="9" s="1"/>
  <c r="G178" i="9"/>
  <c r="L178" i="9" s="1"/>
  <c r="M178" i="9" s="1"/>
  <c r="G179" i="9"/>
  <c r="G180" i="9"/>
  <c r="G181" i="9"/>
  <c r="G182" i="9"/>
  <c r="K182" i="9" s="1"/>
  <c r="G183" i="9"/>
  <c r="K183" i="9" s="1"/>
  <c r="G184" i="9"/>
  <c r="L184" i="9" s="1"/>
  <c r="M184" i="9" s="1"/>
  <c r="G185" i="9"/>
  <c r="L185" i="9" s="1"/>
  <c r="M185" i="9" s="1"/>
  <c r="G186" i="9"/>
  <c r="L186" i="9" s="1"/>
  <c r="G187" i="9"/>
  <c r="I187" i="9" s="1"/>
  <c r="G188" i="9"/>
  <c r="L188" i="9" s="1"/>
  <c r="M188" i="9" s="1"/>
  <c r="G189" i="9"/>
  <c r="I189" i="9" s="1"/>
  <c r="G190" i="9"/>
  <c r="G191" i="9"/>
  <c r="L191" i="9" s="1"/>
  <c r="M191" i="9" s="1"/>
  <c r="G192" i="9"/>
  <c r="L192" i="9" s="1"/>
  <c r="M192" i="9" s="1"/>
  <c r="G193" i="9"/>
  <c r="L193" i="9" s="1"/>
  <c r="M193" i="9" s="1"/>
  <c r="G194" i="9"/>
  <c r="L194" i="9" s="1"/>
  <c r="M194" i="9" s="1"/>
  <c r="G195" i="9"/>
  <c r="G196" i="9"/>
  <c r="G197" i="9"/>
  <c r="G198" i="9"/>
  <c r="I198" i="9" s="1"/>
  <c r="G199" i="9"/>
  <c r="L199" i="9" s="1"/>
  <c r="M199" i="9" s="1"/>
  <c r="G200" i="9"/>
  <c r="I200" i="9" s="1"/>
  <c r="G201" i="9"/>
  <c r="L201" i="9" s="1"/>
  <c r="M201" i="9" s="1"/>
  <c r="G202" i="9"/>
  <c r="L202" i="9" s="1"/>
  <c r="M202" i="9" s="1"/>
  <c r="G203" i="9"/>
  <c r="G204" i="9"/>
  <c r="G205" i="9"/>
  <c r="K205" i="9" s="1"/>
  <c r="G206" i="9"/>
  <c r="K206" i="9" s="1"/>
  <c r="G207" i="9"/>
  <c r="L207" i="9" s="1"/>
  <c r="M207" i="9" s="1"/>
  <c r="G208" i="9"/>
  <c r="L208" i="9" s="1"/>
  <c r="M208" i="9" s="1"/>
  <c r="G209" i="9"/>
  <c r="L209" i="9" s="1"/>
  <c r="M209" i="9" s="1"/>
  <c r="G210" i="9"/>
  <c r="L210" i="9" s="1"/>
  <c r="M210" i="9" s="1"/>
  <c r="G211" i="9"/>
  <c r="G212" i="9"/>
  <c r="L212" i="9" s="1"/>
  <c r="M212" i="9" s="1"/>
  <c r="G213" i="9"/>
  <c r="I213" i="9" s="1"/>
  <c r="G214" i="9"/>
  <c r="I214" i="9" s="1"/>
  <c r="G2" i="9"/>
  <c r="L2" i="9" s="1"/>
  <c r="M2" i="9" s="1"/>
  <c r="F3" i="12"/>
  <c r="K3" i="12" s="1"/>
  <c r="F4" i="12"/>
  <c r="K4" i="12" s="1"/>
  <c r="F5" i="12"/>
  <c r="F6" i="12"/>
  <c r="F7" i="12"/>
  <c r="F8" i="12"/>
  <c r="K8" i="12" s="1"/>
  <c r="F9" i="12"/>
  <c r="K9" i="12" s="1"/>
  <c r="F10" i="12"/>
  <c r="K10" i="12" s="1"/>
  <c r="F11" i="12"/>
  <c r="K11" i="12" s="1"/>
  <c r="F12" i="12"/>
  <c r="K12" i="12" s="1"/>
  <c r="F13" i="12"/>
  <c r="F14" i="12"/>
  <c r="F15" i="12"/>
  <c r="F16" i="12"/>
  <c r="K16" i="12" s="1"/>
  <c r="F17" i="12"/>
  <c r="K17" i="12" s="1"/>
  <c r="F18" i="12"/>
  <c r="K18" i="12" s="1"/>
  <c r="F19" i="12"/>
  <c r="K19" i="12" s="1"/>
  <c r="F20" i="12"/>
  <c r="K20" i="12" s="1"/>
  <c r="F21" i="12"/>
  <c r="F22" i="12"/>
  <c r="F23" i="12"/>
  <c r="F24" i="12"/>
  <c r="K24" i="12" s="1"/>
  <c r="F25" i="12"/>
  <c r="K25" i="12" s="1"/>
  <c r="F26" i="12"/>
  <c r="K26" i="12" s="1"/>
  <c r="F27" i="12"/>
  <c r="K27" i="12" s="1"/>
  <c r="F28" i="12"/>
  <c r="K28" i="12" s="1"/>
  <c r="F29" i="12"/>
  <c r="F30" i="12"/>
  <c r="F31" i="12"/>
  <c r="F32" i="12"/>
  <c r="K32" i="12" s="1"/>
  <c r="F33" i="12"/>
  <c r="K33" i="12" s="1"/>
  <c r="F34" i="12"/>
  <c r="K34" i="12" s="1"/>
  <c r="F35" i="12"/>
  <c r="K35" i="12" s="1"/>
  <c r="F36" i="12"/>
  <c r="K36" i="12" s="1"/>
  <c r="F37" i="12"/>
  <c r="F38" i="12"/>
  <c r="F39" i="12"/>
  <c r="F40" i="12"/>
  <c r="K40" i="12" s="1"/>
  <c r="F41" i="12"/>
  <c r="K41" i="12" s="1"/>
  <c r="F42" i="12"/>
  <c r="K42" i="12" s="1"/>
  <c r="F43" i="12"/>
  <c r="K43" i="12" s="1"/>
  <c r="F44" i="12"/>
  <c r="K44" i="12" s="1"/>
  <c r="F45" i="12"/>
  <c r="F46" i="12"/>
  <c r="F47" i="12"/>
  <c r="F48" i="12"/>
  <c r="K48" i="12" s="1"/>
  <c r="F49" i="12"/>
  <c r="K49" i="12" s="1"/>
  <c r="F50" i="12"/>
  <c r="K50" i="12" s="1"/>
  <c r="F51" i="12"/>
  <c r="K51" i="12" s="1"/>
  <c r="F52" i="12"/>
  <c r="K52" i="12" s="1"/>
  <c r="F53" i="12"/>
  <c r="F54" i="12"/>
  <c r="F55" i="12"/>
  <c r="F56" i="12"/>
  <c r="K56" i="12" s="1"/>
  <c r="F57" i="12"/>
  <c r="K57" i="12" s="1"/>
  <c r="F58" i="12"/>
  <c r="K58" i="12" s="1"/>
  <c r="F59" i="12"/>
  <c r="K59" i="12" s="1"/>
  <c r="F60" i="12"/>
  <c r="K60" i="12" s="1"/>
  <c r="F61" i="12"/>
  <c r="K61" i="12" s="1"/>
  <c r="F62" i="12"/>
  <c r="F63" i="12"/>
  <c r="F64" i="12"/>
  <c r="K64" i="12" s="1"/>
  <c r="F65" i="12"/>
  <c r="K65" i="12" s="1"/>
  <c r="F66" i="12"/>
  <c r="K66" i="12" s="1"/>
  <c r="F67" i="12"/>
  <c r="K67" i="12" s="1"/>
  <c r="F68" i="12"/>
  <c r="K68" i="12" s="1"/>
  <c r="F69" i="12"/>
  <c r="K69" i="12" s="1"/>
  <c r="F70" i="12"/>
  <c r="F71" i="12"/>
  <c r="F72" i="12"/>
  <c r="K72" i="12" s="1"/>
  <c r="F73" i="12"/>
  <c r="K73" i="12" s="1"/>
  <c r="F74" i="12"/>
  <c r="K74" i="12" s="1"/>
  <c r="F75" i="12"/>
  <c r="K75" i="12" s="1"/>
  <c r="F76" i="12"/>
  <c r="K76" i="12" s="1"/>
  <c r="F77" i="12"/>
  <c r="F78" i="12"/>
  <c r="F79" i="12"/>
  <c r="F80" i="12"/>
  <c r="K80" i="12" s="1"/>
  <c r="F81" i="12"/>
  <c r="K81" i="12" s="1"/>
  <c r="F82" i="12"/>
  <c r="K82" i="12" s="1"/>
  <c r="F83" i="12"/>
  <c r="K83" i="12" s="1"/>
  <c r="F84" i="12"/>
  <c r="K84" i="12" s="1"/>
  <c r="F85" i="12"/>
  <c r="F86" i="12"/>
  <c r="F87" i="12"/>
  <c r="F88" i="12"/>
  <c r="K88" i="12" s="1"/>
  <c r="F89" i="12"/>
  <c r="K89" i="12" s="1"/>
  <c r="F90" i="12"/>
  <c r="K90" i="12" s="1"/>
  <c r="F91" i="12"/>
  <c r="K91" i="12" s="1"/>
  <c r="F92" i="12"/>
  <c r="K92" i="12" s="1"/>
  <c r="F93" i="12"/>
  <c r="F94" i="12"/>
  <c r="F95" i="12"/>
  <c r="F96" i="12"/>
  <c r="K96" i="12" s="1"/>
  <c r="F97" i="12"/>
  <c r="K97" i="12" s="1"/>
  <c r="F98" i="12"/>
  <c r="K98" i="12" s="1"/>
  <c r="F99" i="12"/>
  <c r="K99" i="12" s="1"/>
  <c r="F100" i="12"/>
  <c r="K100" i="12" s="1"/>
  <c r="F101" i="12"/>
  <c r="F102" i="12"/>
  <c r="F103" i="12"/>
  <c r="F104" i="12"/>
  <c r="K104" i="12" s="1"/>
  <c r="F105" i="12"/>
  <c r="K105" i="12" s="1"/>
  <c r="F106" i="12"/>
  <c r="K106" i="12" s="1"/>
  <c r="F107" i="12"/>
  <c r="K107" i="12" s="1"/>
  <c r="F108" i="12"/>
  <c r="K108" i="12" s="1"/>
  <c r="F109" i="12"/>
  <c r="F110" i="12"/>
  <c r="F111" i="12"/>
  <c r="F112" i="12"/>
  <c r="K112" i="12" s="1"/>
  <c r="F113" i="12"/>
  <c r="K113" i="12" s="1"/>
  <c r="F114" i="12"/>
  <c r="K114" i="12" s="1"/>
  <c r="F115" i="12"/>
  <c r="K115" i="12" s="1"/>
  <c r="F116" i="12"/>
  <c r="K116" i="12" s="1"/>
  <c r="F117" i="12"/>
  <c r="F118" i="12"/>
  <c r="F119" i="12"/>
  <c r="F120" i="12"/>
  <c r="K120" i="12" s="1"/>
  <c r="F121" i="12"/>
  <c r="K121" i="12" s="1"/>
  <c r="F122" i="12"/>
  <c r="K122" i="12" s="1"/>
  <c r="F123" i="12"/>
  <c r="K123" i="12" s="1"/>
  <c r="F124" i="12"/>
  <c r="K124" i="12" s="1"/>
  <c r="F125" i="12"/>
  <c r="K125" i="12" s="1"/>
  <c r="F126" i="12"/>
  <c r="F127" i="12"/>
  <c r="F128" i="12"/>
  <c r="K128" i="12" s="1"/>
  <c r="F129" i="12"/>
  <c r="K129" i="12" s="1"/>
  <c r="F130" i="12"/>
  <c r="K130" i="12" s="1"/>
  <c r="F131" i="12"/>
  <c r="K131" i="12" s="1"/>
  <c r="F132" i="12"/>
  <c r="K132" i="12" s="1"/>
  <c r="F133" i="12"/>
  <c r="K133" i="12" s="1"/>
  <c r="F134" i="12"/>
  <c r="F135" i="12"/>
  <c r="F136" i="12"/>
  <c r="K136" i="12" s="1"/>
  <c r="F137" i="12"/>
  <c r="K137" i="12" s="1"/>
  <c r="F138" i="12"/>
  <c r="K138" i="12" s="1"/>
  <c r="F139" i="12"/>
  <c r="K139" i="12" s="1"/>
  <c r="F140" i="12"/>
  <c r="K140" i="12" s="1"/>
  <c r="F141" i="12"/>
  <c r="F142" i="12"/>
  <c r="F143" i="12"/>
  <c r="F144" i="12"/>
  <c r="K144" i="12" s="1"/>
  <c r="F145" i="12"/>
  <c r="K145" i="12" s="1"/>
  <c r="F146" i="12"/>
  <c r="K146" i="12" s="1"/>
  <c r="F147" i="12"/>
  <c r="K147" i="12" s="1"/>
  <c r="F148" i="12"/>
  <c r="K148" i="12" s="1"/>
  <c r="F149" i="12"/>
  <c r="F150" i="12"/>
  <c r="F151" i="12"/>
  <c r="F152" i="12"/>
  <c r="K152" i="12" s="1"/>
  <c r="F153" i="12"/>
  <c r="K153" i="12" s="1"/>
  <c r="F154" i="12"/>
  <c r="K154" i="12" s="1"/>
  <c r="F155" i="12"/>
  <c r="K155" i="12" s="1"/>
  <c r="F156" i="12"/>
  <c r="K156" i="12" s="1"/>
  <c r="F157" i="12"/>
  <c r="F158" i="12"/>
  <c r="F159" i="12"/>
  <c r="F160" i="12"/>
  <c r="K160" i="12" s="1"/>
  <c r="F161" i="12"/>
  <c r="K161" i="12" s="1"/>
  <c r="F162" i="12"/>
  <c r="K162" i="12" s="1"/>
  <c r="F163" i="12"/>
  <c r="K163" i="12" s="1"/>
  <c r="F164" i="12"/>
  <c r="K164" i="12" s="1"/>
  <c r="F165" i="12"/>
  <c r="F166" i="12"/>
  <c r="F167" i="12"/>
  <c r="F168" i="12"/>
  <c r="K168" i="12" s="1"/>
  <c r="F169" i="12"/>
  <c r="K169" i="12" s="1"/>
  <c r="F170" i="12"/>
  <c r="K170" i="12" s="1"/>
  <c r="F171" i="12"/>
  <c r="K171" i="12" s="1"/>
  <c r="F172" i="12"/>
  <c r="K172" i="12" s="1"/>
  <c r="F173" i="12"/>
  <c r="F174" i="12"/>
  <c r="F175" i="12"/>
  <c r="F176" i="12"/>
  <c r="K176" i="12" s="1"/>
  <c r="F177" i="12"/>
  <c r="K177" i="12" s="1"/>
  <c r="F178" i="12"/>
  <c r="K178" i="12" s="1"/>
  <c r="F179" i="12"/>
  <c r="K179" i="12" s="1"/>
  <c r="F180" i="12"/>
  <c r="K180" i="12" s="1"/>
  <c r="F181" i="12"/>
  <c r="F182" i="12"/>
  <c r="F183" i="12"/>
  <c r="F184" i="12"/>
  <c r="K184" i="12" s="1"/>
  <c r="F185" i="12"/>
  <c r="K185" i="12" s="1"/>
  <c r="F186" i="12"/>
  <c r="K186" i="12" s="1"/>
  <c r="F187" i="12"/>
  <c r="K187" i="12" s="1"/>
  <c r="F188" i="12"/>
  <c r="K188" i="12" s="1"/>
  <c r="F189" i="12"/>
  <c r="K189" i="12" s="1"/>
  <c r="F190" i="12"/>
  <c r="F191" i="12"/>
  <c r="F192" i="12"/>
  <c r="K192" i="12" s="1"/>
  <c r="F193" i="12"/>
  <c r="K193" i="12" s="1"/>
  <c r="F194" i="12"/>
  <c r="K194" i="12" s="1"/>
  <c r="F195" i="12"/>
  <c r="K195" i="12" s="1"/>
  <c r="F196" i="12"/>
  <c r="K196" i="12" s="1"/>
  <c r="F197" i="12"/>
  <c r="K197" i="12" s="1"/>
  <c r="F198" i="12"/>
  <c r="F199" i="12"/>
  <c r="F200" i="12"/>
  <c r="K200" i="12" s="1"/>
  <c r="F201" i="12"/>
  <c r="K201" i="12" s="1"/>
  <c r="F202" i="12"/>
  <c r="K202" i="12" s="1"/>
  <c r="F203" i="12"/>
  <c r="K203" i="12" s="1"/>
  <c r="F204" i="12"/>
  <c r="K204" i="12" s="1"/>
  <c r="F205" i="12"/>
  <c r="F206" i="12"/>
  <c r="F207" i="12"/>
  <c r="F208" i="12"/>
  <c r="K208" i="12" s="1"/>
  <c r="F209" i="12"/>
  <c r="K209" i="12" s="1"/>
  <c r="F210" i="12"/>
  <c r="K210" i="12" s="1"/>
  <c r="F211" i="12"/>
  <c r="K211" i="12" s="1"/>
  <c r="F212" i="12"/>
  <c r="K212" i="12" s="1"/>
  <c r="F213" i="12"/>
  <c r="K213" i="12" s="1"/>
  <c r="F214" i="12"/>
  <c r="F2" i="12"/>
  <c r="E75" i="12"/>
  <c r="J75" i="12" s="1"/>
  <c r="E147" i="12"/>
  <c r="J147" i="12" s="1"/>
  <c r="F3" i="8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116" i="8"/>
  <c r="F117" i="8"/>
  <c r="F118" i="8"/>
  <c r="F119" i="8"/>
  <c r="F120" i="8"/>
  <c r="F121" i="8"/>
  <c r="F122" i="8"/>
  <c r="F123" i="8"/>
  <c r="F124" i="8"/>
  <c r="F125" i="8"/>
  <c r="F126" i="8"/>
  <c r="F127" i="8"/>
  <c r="F128" i="8"/>
  <c r="F129" i="8"/>
  <c r="F130" i="8"/>
  <c r="F131" i="8"/>
  <c r="F132" i="8"/>
  <c r="F133" i="8"/>
  <c r="F134" i="8"/>
  <c r="F135" i="8"/>
  <c r="F136" i="8"/>
  <c r="F137" i="8"/>
  <c r="F138" i="8"/>
  <c r="F139" i="8"/>
  <c r="F140" i="8"/>
  <c r="F141" i="8"/>
  <c r="F142" i="8"/>
  <c r="F143" i="8"/>
  <c r="F144" i="8"/>
  <c r="F145" i="8"/>
  <c r="F146" i="8"/>
  <c r="F147" i="8"/>
  <c r="F148" i="8"/>
  <c r="F149" i="8"/>
  <c r="F150" i="8"/>
  <c r="F151" i="8"/>
  <c r="F152" i="8"/>
  <c r="F153" i="8"/>
  <c r="F154" i="8"/>
  <c r="F155" i="8"/>
  <c r="F156" i="8"/>
  <c r="F157" i="8"/>
  <c r="F158" i="8"/>
  <c r="F159" i="8"/>
  <c r="F160" i="8"/>
  <c r="F161" i="8"/>
  <c r="F162" i="8"/>
  <c r="F163" i="8"/>
  <c r="F164" i="8"/>
  <c r="F165" i="8"/>
  <c r="F166" i="8"/>
  <c r="F167" i="8"/>
  <c r="F168" i="8"/>
  <c r="F169" i="8"/>
  <c r="F170" i="8"/>
  <c r="F171" i="8"/>
  <c r="F172" i="8"/>
  <c r="F173" i="8"/>
  <c r="F174" i="8"/>
  <c r="F175" i="8"/>
  <c r="F176" i="8"/>
  <c r="F177" i="8"/>
  <c r="F178" i="8"/>
  <c r="F179" i="8"/>
  <c r="F180" i="8"/>
  <c r="F181" i="8"/>
  <c r="F182" i="8"/>
  <c r="F183" i="8"/>
  <c r="F184" i="8"/>
  <c r="F185" i="8"/>
  <c r="F186" i="8"/>
  <c r="F187" i="8"/>
  <c r="F188" i="8"/>
  <c r="F189" i="8"/>
  <c r="F190" i="8"/>
  <c r="F191" i="8"/>
  <c r="F192" i="8"/>
  <c r="F193" i="8"/>
  <c r="F194" i="8"/>
  <c r="F195" i="8"/>
  <c r="F196" i="8"/>
  <c r="F197" i="8"/>
  <c r="F198" i="8"/>
  <c r="F199" i="8"/>
  <c r="F200" i="8"/>
  <c r="F201" i="8"/>
  <c r="F202" i="8"/>
  <c r="F203" i="8"/>
  <c r="F204" i="8"/>
  <c r="F205" i="8"/>
  <c r="F206" i="8"/>
  <c r="F207" i="8"/>
  <c r="F208" i="8"/>
  <c r="F209" i="8"/>
  <c r="F210" i="8"/>
  <c r="F211" i="8"/>
  <c r="F212" i="8"/>
  <c r="F213" i="8"/>
  <c r="F214" i="8"/>
  <c r="F2" i="8"/>
  <c r="E5" i="7"/>
  <c r="E5" i="12" s="1"/>
  <c r="J5" i="12" s="1"/>
  <c r="E6" i="7"/>
  <c r="E6" i="12" s="1"/>
  <c r="J6" i="12" s="1"/>
  <c r="E7" i="7"/>
  <c r="E7" i="12" s="1"/>
  <c r="E8" i="7"/>
  <c r="E8" i="12" s="1"/>
  <c r="J8" i="12" s="1"/>
  <c r="E9" i="7"/>
  <c r="E9" i="12" s="1"/>
  <c r="J9" i="12" s="1"/>
  <c r="E12" i="7"/>
  <c r="E12" i="12" s="1"/>
  <c r="J12" i="12" s="1"/>
  <c r="E13" i="7"/>
  <c r="E13" i="12" s="1"/>
  <c r="J13" i="12" s="1"/>
  <c r="E15" i="7"/>
  <c r="E15" i="12" s="1"/>
  <c r="E16" i="7"/>
  <c r="E23" i="7"/>
  <c r="E23" i="12" s="1"/>
  <c r="E25" i="7"/>
  <c r="E29" i="7"/>
  <c r="E29" i="12" s="1"/>
  <c r="J29" i="12" s="1"/>
  <c r="E30" i="7"/>
  <c r="E30" i="12" s="1"/>
  <c r="J30" i="12" s="1"/>
  <c r="E31" i="7"/>
  <c r="E31" i="12" s="1"/>
  <c r="E32" i="7"/>
  <c r="E33" i="7"/>
  <c r="E36" i="7"/>
  <c r="E36" i="12" s="1"/>
  <c r="J36" i="12" s="1"/>
  <c r="E37" i="7"/>
  <c r="E37" i="12" s="1"/>
  <c r="J37" i="12" s="1"/>
  <c r="E40" i="7"/>
  <c r="E41" i="7"/>
  <c r="E41" i="12" s="1"/>
  <c r="J41" i="12" s="1"/>
  <c r="E47" i="7"/>
  <c r="E47" i="12" s="1"/>
  <c r="J47" i="12" s="1"/>
  <c r="E53" i="7"/>
  <c r="E53" i="12" s="1"/>
  <c r="J53" i="12" s="1"/>
  <c r="E54" i="7"/>
  <c r="E54" i="12" s="1"/>
  <c r="J54" i="12" s="1"/>
  <c r="E55" i="7"/>
  <c r="E55" i="12" s="1"/>
  <c r="E56" i="7"/>
  <c r="E57" i="7"/>
  <c r="E60" i="7"/>
  <c r="E60" i="12" s="1"/>
  <c r="J60" i="12" s="1"/>
  <c r="E61" i="7"/>
  <c r="E61" i="12" s="1"/>
  <c r="J61" i="12" s="1"/>
  <c r="E64" i="7"/>
  <c r="E64" i="12" s="1"/>
  <c r="J64" i="12" s="1"/>
  <c r="E71" i="7"/>
  <c r="E71" i="12" s="1"/>
  <c r="E72" i="7"/>
  <c r="E73" i="7"/>
  <c r="E77" i="7"/>
  <c r="E77" i="12" s="1"/>
  <c r="J77" i="12" s="1"/>
  <c r="E78" i="7"/>
  <c r="E78" i="12" s="1"/>
  <c r="J78" i="12" s="1"/>
  <c r="E79" i="7"/>
  <c r="E79" i="12" s="1"/>
  <c r="E80" i="7"/>
  <c r="E80" i="12" s="1"/>
  <c r="J80" i="12" s="1"/>
  <c r="E81" i="7"/>
  <c r="E81" i="12" s="1"/>
  <c r="J81" i="12" s="1"/>
  <c r="E84" i="7"/>
  <c r="E84" i="12" s="1"/>
  <c r="J84" i="12" s="1"/>
  <c r="E85" i="7"/>
  <c r="E85" i="12" s="1"/>
  <c r="J85" i="12" s="1"/>
  <c r="E87" i="7"/>
  <c r="E88" i="7"/>
  <c r="E95" i="7"/>
  <c r="E95" i="12" s="1"/>
  <c r="E101" i="7"/>
  <c r="E101" i="12" s="1"/>
  <c r="J101" i="12" s="1"/>
  <c r="E102" i="7"/>
  <c r="E102" i="12" s="1"/>
  <c r="J102" i="12" s="1"/>
  <c r="E103" i="7"/>
  <c r="E103" i="12" s="1"/>
  <c r="J103" i="12" s="1"/>
  <c r="E104" i="7"/>
  <c r="E104" i="12" s="1"/>
  <c r="J104" i="12" s="1"/>
  <c r="E105" i="7"/>
  <c r="E108" i="7"/>
  <c r="E108" i="12" s="1"/>
  <c r="J108" i="12" s="1"/>
  <c r="E109" i="7"/>
  <c r="E109" i="12" s="1"/>
  <c r="J109" i="12" s="1"/>
  <c r="E112" i="7"/>
  <c r="E113" i="7"/>
  <c r="E118" i="7"/>
  <c r="E118" i="12" s="1"/>
  <c r="J118" i="12" s="1"/>
  <c r="E119" i="7"/>
  <c r="E119" i="12" s="1"/>
  <c r="J119" i="12" s="1"/>
  <c r="E125" i="7"/>
  <c r="E125" i="12" s="1"/>
  <c r="J125" i="12" s="1"/>
  <c r="E126" i="7"/>
  <c r="E126" i="12" s="1"/>
  <c r="J126" i="12" s="1"/>
  <c r="E127" i="7"/>
  <c r="E128" i="7"/>
  <c r="E129" i="7"/>
  <c r="E132" i="7"/>
  <c r="E132" i="12" s="1"/>
  <c r="J132" i="12" s="1"/>
  <c r="E133" i="7"/>
  <c r="E133" i="12" s="1"/>
  <c r="J133" i="12" s="1"/>
  <c r="E136" i="7"/>
  <c r="E136" i="12" s="1"/>
  <c r="J136" i="12" s="1"/>
  <c r="E137" i="7"/>
  <c r="E137" i="12" s="1"/>
  <c r="J137" i="12" s="1"/>
  <c r="E142" i="7"/>
  <c r="E142" i="12" s="1"/>
  <c r="J142" i="12" s="1"/>
  <c r="E143" i="7"/>
  <c r="E149" i="7"/>
  <c r="E149" i="12" s="1"/>
  <c r="J149" i="12" s="1"/>
  <c r="E150" i="7"/>
  <c r="E150" i="12" s="1"/>
  <c r="J150" i="12" s="1"/>
  <c r="E151" i="7"/>
  <c r="E151" i="12" s="1"/>
  <c r="E152" i="7"/>
  <c r="E152" i="12" s="1"/>
  <c r="J152" i="12" s="1"/>
  <c r="E153" i="7"/>
  <c r="E153" i="12" s="1"/>
  <c r="J153" i="12" s="1"/>
  <c r="E156" i="7"/>
  <c r="E156" i="12" s="1"/>
  <c r="J156" i="12" s="1"/>
  <c r="E157" i="7"/>
  <c r="E157" i="12" s="1"/>
  <c r="J157" i="12" s="1"/>
  <c r="E160" i="7"/>
  <c r="E161" i="7"/>
  <c r="E166" i="7"/>
  <c r="E166" i="12" s="1"/>
  <c r="J166" i="12" s="1"/>
  <c r="E167" i="7"/>
  <c r="E167" i="12" s="1"/>
  <c r="E168" i="7"/>
  <c r="E168" i="12" s="1"/>
  <c r="J168" i="12" s="1"/>
  <c r="E173" i="7"/>
  <c r="E173" i="12" s="1"/>
  <c r="J173" i="12" s="1"/>
  <c r="E174" i="7"/>
  <c r="E174" i="12" s="1"/>
  <c r="J174" i="12" s="1"/>
  <c r="E175" i="7"/>
  <c r="E176" i="7"/>
  <c r="E177" i="7"/>
  <c r="E180" i="7"/>
  <c r="E180" i="12" s="1"/>
  <c r="J180" i="12" s="1"/>
  <c r="E181" i="7"/>
  <c r="E181" i="12" s="1"/>
  <c r="J181" i="12" s="1"/>
  <c r="E184" i="7"/>
  <c r="E184" i="12" s="1"/>
  <c r="J184" i="12" s="1"/>
  <c r="E191" i="7"/>
  <c r="E191" i="12" s="1"/>
  <c r="J191" i="12" s="1"/>
  <c r="E192" i="7"/>
  <c r="E192" i="12" s="1"/>
  <c r="J192" i="12" s="1"/>
  <c r="E193" i="7"/>
  <c r="E197" i="7"/>
  <c r="E197" i="12" s="1"/>
  <c r="J197" i="12" s="1"/>
  <c r="E198" i="7"/>
  <c r="E198" i="12" s="1"/>
  <c r="J198" i="12" s="1"/>
  <c r="E199" i="7"/>
  <c r="E199" i="12" s="1"/>
  <c r="E201" i="7"/>
  <c r="E205" i="7"/>
  <c r="E205" i="12" s="1"/>
  <c r="J205" i="12" s="1"/>
  <c r="E206" i="7"/>
  <c r="E206" i="12" s="1"/>
  <c r="J206" i="12" s="1"/>
  <c r="E207" i="7"/>
  <c r="E207" i="12" s="1"/>
  <c r="E208" i="7"/>
  <c r="E202" i="7"/>
  <c r="E196" i="7"/>
  <c r="E196" i="12" s="1"/>
  <c r="J196" i="12" s="1"/>
  <c r="E178" i="7"/>
  <c r="E154" i="7"/>
  <c r="E148" i="7"/>
  <c r="E148" i="12" s="1"/>
  <c r="J148" i="12" s="1"/>
  <c r="E145" i="7"/>
  <c r="E145" i="12" s="1"/>
  <c r="J145" i="12" s="1"/>
  <c r="E130" i="7"/>
  <c r="E130" i="12" s="1"/>
  <c r="J130" i="12" s="1"/>
  <c r="E124" i="7"/>
  <c r="E124" i="12" s="1"/>
  <c r="J124" i="12" s="1"/>
  <c r="E121" i="7"/>
  <c r="E106" i="7"/>
  <c r="E100" i="7"/>
  <c r="E100" i="12" s="1"/>
  <c r="J100" i="12" s="1"/>
  <c r="E82" i="7"/>
  <c r="E58" i="7"/>
  <c r="E52" i="7"/>
  <c r="E52" i="12" s="1"/>
  <c r="J52" i="12" s="1"/>
  <c r="E49" i="7"/>
  <c r="E49" i="12" s="1"/>
  <c r="J49" i="12" s="1"/>
  <c r="E34" i="7"/>
  <c r="E28" i="7"/>
  <c r="E28" i="12" s="1"/>
  <c r="J28" i="12" s="1"/>
  <c r="E10" i="7"/>
  <c r="E4" i="7"/>
  <c r="E4" i="12" s="1"/>
  <c r="J4" i="12" s="1"/>
  <c r="E195" i="7"/>
  <c r="E171" i="7"/>
  <c r="E147" i="7"/>
  <c r="E144" i="7"/>
  <c r="E144" i="12" s="1"/>
  <c r="J144" i="12" s="1"/>
  <c r="E123" i="7"/>
  <c r="E123" i="12" s="1"/>
  <c r="J123" i="12" s="1"/>
  <c r="E120" i="7"/>
  <c r="E99" i="7"/>
  <c r="E99" i="12" s="1"/>
  <c r="J99" i="12" s="1"/>
  <c r="E96" i="7"/>
  <c r="E75" i="7"/>
  <c r="E51" i="7"/>
  <c r="E51" i="12" s="1"/>
  <c r="J51" i="12" s="1"/>
  <c r="E27" i="7"/>
  <c r="E27" i="12" s="1"/>
  <c r="J27" i="12" s="1"/>
  <c r="E24" i="7"/>
  <c r="E24" i="12" s="1"/>
  <c r="J24" i="12" s="1"/>
  <c r="E3" i="7"/>
  <c r="E3" i="12" s="1"/>
  <c r="J3" i="12" s="1"/>
  <c r="E212" i="7"/>
  <c r="E212" i="12" s="1"/>
  <c r="J212" i="12" s="1"/>
  <c r="E194" i="7"/>
  <c r="E188" i="7"/>
  <c r="E188" i="12" s="1"/>
  <c r="J188" i="12" s="1"/>
  <c r="E170" i="7"/>
  <c r="E164" i="7"/>
  <c r="E164" i="12" s="1"/>
  <c r="J164" i="12" s="1"/>
  <c r="E146" i="7"/>
  <c r="E140" i="7"/>
  <c r="E140" i="12" s="1"/>
  <c r="J140" i="12" s="1"/>
  <c r="E131" i="7"/>
  <c r="E131" i="12" s="1"/>
  <c r="J131" i="12" s="1"/>
  <c r="E122" i="7"/>
  <c r="E116" i="7"/>
  <c r="E116" i="12" s="1"/>
  <c r="J116" i="12" s="1"/>
  <c r="E98" i="7"/>
  <c r="E92" i="7"/>
  <c r="E92" i="12" s="1"/>
  <c r="J92" i="12" s="1"/>
  <c r="E74" i="7"/>
  <c r="E68" i="7"/>
  <c r="E68" i="12" s="1"/>
  <c r="J68" i="12" s="1"/>
  <c r="E50" i="7"/>
  <c r="E50" i="12" s="1"/>
  <c r="J50" i="12" s="1"/>
  <c r="E44" i="7"/>
  <c r="E44" i="12" s="1"/>
  <c r="J44" i="12" s="1"/>
  <c r="E38" i="7"/>
  <c r="E38" i="12" s="1"/>
  <c r="J38" i="12" s="1"/>
  <c r="E26" i="7"/>
  <c r="E20" i="7"/>
  <c r="E20" i="12" s="1"/>
  <c r="J20" i="12" s="1"/>
  <c r="E14" i="7"/>
  <c r="E14" i="12" s="1"/>
  <c r="J14" i="12" s="1"/>
  <c r="E11" i="7"/>
  <c r="E11" i="12" s="1"/>
  <c r="J11" i="12" s="1"/>
  <c r="J195" i="12" l="1"/>
  <c r="J7" i="12"/>
  <c r="J79" i="12"/>
  <c r="J95" i="12"/>
  <c r="J199" i="12"/>
  <c r="J23" i="12"/>
  <c r="K2" i="12"/>
  <c r="K207" i="12"/>
  <c r="K199" i="12"/>
  <c r="K191" i="12"/>
  <c r="K183" i="12"/>
  <c r="K175" i="12"/>
  <c r="K167" i="12"/>
  <c r="K159" i="12"/>
  <c r="K151" i="12"/>
  <c r="K143" i="12"/>
  <c r="K135" i="12"/>
  <c r="K127" i="12"/>
  <c r="K119" i="12"/>
  <c r="K111" i="12"/>
  <c r="K103" i="12"/>
  <c r="K95" i="12"/>
  <c r="K87" i="12"/>
  <c r="K79" i="12"/>
  <c r="K71" i="12"/>
  <c r="K63" i="12"/>
  <c r="K55" i="12"/>
  <c r="K47" i="12"/>
  <c r="K39" i="12"/>
  <c r="K31" i="12"/>
  <c r="K23" i="12"/>
  <c r="K15" i="12"/>
  <c r="K7" i="12"/>
  <c r="J151" i="12"/>
  <c r="J55" i="12"/>
  <c r="J15" i="12"/>
  <c r="K214" i="12"/>
  <c r="K206" i="12"/>
  <c r="K198" i="12"/>
  <c r="K190" i="12"/>
  <c r="K182" i="12"/>
  <c r="K174" i="12"/>
  <c r="K166" i="12"/>
  <c r="K158" i="12"/>
  <c r="K150" i="12"/>
  <c r="K142" i="12"/>
  <c r="K134" i="12"/>
  <c r="K126" i="12"/>
  <c r="K118" i="12"/>
  <c r="K110" i="12"/>
  <c r="K102" i="12"/>
  <c r="K94" i="12"/>
  <c r="K86" i="12"/>
  <c r="K78" i="12"/>
  <c r="K70" i="12"/>
  <c r="K62" i="12"/>
  <c r="K54" i="12"/>
  <c r="K46" i="12"/>
  <c r="K38" i="12"/>
  <c r="K30" i="12"/>
  <c r="K22" i="12"/>
  <c r="K14" i="12"/>
  <c r="K6" i="12"/>
  <c r="K205" i="12"/>
  <c r="K181" i="12"/>
  <c r="K173" i="12"/>
  <c r="K165" i="12"/>
  <c r="K157" i="12"/>
  <c r="K149" i="12"/>
  <c r="K141" i="12"/>
  <c r="K117" i="12"/>
  <c r="K109" i="12"/>
  <c r="K101" i="12"/>
  <c r="K93" i="12"/>
  <c r="K85" i="12"/>
  <c r="K77" i="12"/>
  <c r="K53" i="12"/>
  <c r="K45" i="12"/>
  <c r="K37" i="12"/>
  <c r="K29" i="12"/>
  <c r="K21" i="12"/>
  <c r="K13" i="12"/>
  <c r="K5" i="12"/>
  <c r="J167" i="12"/>
  <c r="J207" i="12"/>
  <c r="J71" i="12"/>
  <c r="J31" i="12"/>
  <c r="E146" i="12"/>
  <c r="J146" i="12" s="1"/>
  <c r="E170" i="12"/>
  <c r="J170" i="12" s="1"/>
  <c r="E113" i="12"/>
  <c r="J113" i="12" s="1"/>
  <c r="E82" i="12"/>
  <c r="J82" i="12" s="1"/>
  <c r="E40" i="12"/>
  <c r="J40" i="12" s="1"/>
  <c r="E98" i="12"/>
  <c r="J98" i="12" s="1"/>
  <c r="E178" i="12"/>
  <c r="J178" i="12" s="1"/>
  <c r="E129" i="12"/>
  <c r="J129" i="12" s="1"/>
  <c r="E112" i="12"/>
  <c r="J112" i="12" s="1"/>
  <c r="E57" i="12"/>
  <c r="J57" i="12" s="1"/>
  <c r="E26" i="12"/>
  <c r="J26" i="12" s="1"/>
  <c r="E194" i="12"/>
  <c r="J194" i="12" s="1"/>
  <c r="E10" i="12"/>
  <c r="J10" i="12" s="1"/>
  <c r="E106" i="12"/>
  <c r="J106" i="12" s="1"/>
  <c r="E177" i="12"/>
  <c r="J177" i="12" s="1"/>
  <c r="E161" i="12"/>
  <c r="J161" i="12" s="1"/>
  <c r="E128" i="12"/>
  <c r="J128" i="12" s="1"/>
  <c r="E88" i="12"/>
  <c r="J88" i="12" s="1"/>
  <c r="E56" i="12"/>
  <c r="J56" i="12" s="1"/>
  <c r="E16" i="12"/>
  <c r="J16" i="12" s="1"/>
  <c r="E74" i="12"/>
  <c r="J74" i="12" s="1"/>
  <c r="E58" i="12"/>
  <c r="J58" i="12" s="1"/>
  <c r="E154" i="12"/>
  <c r="J154" i="12" s="1"/>
  <c r="E122" i="12"/>
  <c r="J122" i="12" s="1"/>
  <c r="E120" i="12"/>
  <c r="J120" i="12" s="1"/>
  <c r="E121" i="12"/>
  <c r="J121" i="12" s="1"/>
  <c r="E202" i="12"/>
  <c r="J202" i="12" s="1"/>
  <c r="E176" i="12"/>
  <c r="J176" i="12" s="1"/>
  <c r="E160" i="12"/>
  <c r="J160" i="12" s="1"/>
  <c r="E143" i="12"/>
  <c r="J143" i="12" s="1"/>
  <c r="E127" i="12"/>
  <c r="J127" i="12" s="1"/>
  <c r="E87" i="12"/>
  <c r="J87" i="12" s="1"/>
  <c r="E73" i="12"/>
  <c r="J73" i="12" s="1"/>
  <c r="E33" i="12"/>
  <c r="J33" i="12" s="1"/>
  <c r="E201" i="12"/>
  <c r="J201" i="12" s="1"/>
  <c r="E25" i="12"/>
  <c r="J25" i="12" s="1"/>
  <c r="E96" i="12"/>
  <c r="J96" i="12" s="1"/>
  <c r="E34" i="12"/>
  <c r="J34" i="12" s="1"/>
  <c r="E208" i="12"/>
  <c r="J208" i="12" s="1"/>
  <c r="E193" i="12"/>
  <c r="J193" i="12" s="1"/>
  <c r="E175" i="12"/>
  <c r="J175" i="12" s="1"/>
  <c r="E105" i="12"/>
  <c r="J105" i="12" s="1"/>
  <c r="E72" i="12"/>
  <c r="J72" i="12" s="1"/>
  <c r="E32" i="12"/>
  <c r="J32" i="12" s="1"/>
  <c r="N183" i="9"/>
  <c r="N168" i="9"/>
  <c r="N152" i="9"/>
  <c r="I137" i="9"/>
  <c r="I121" i="9"/>
  <c r="I32" i="9"/>
  <c r="I16" i="9"/>
  <c r="K168" i="9"/>
  <c r="K104" i="9"/>
  <c r="K80" i="9"/>
  <c r="L80" i="9"/>
  <c r="M80" i="9" s="1"/>
  <c r="L32" i="9"/>
  <c r="M32" i="9" s="1"/>
  <c r="I209" i="9"/>
  <c r="I136" i="9"/>
  <c r="N136" i="9" s="1"/>
  <c r="G136" i="12" s="1"/>
  <c r="L136" i="12" s="1"/>
  <c r="I120" i="9"/>
  <c r="N120" i="9" s="1"/>
  <c r="G120" i="12" s="1"/>
  <c r="L120" i="12" s="1"/>
  <c r="I105" i="9"/>
  <c r="I89" i="9"/>
  <c r="K208" i="9"/>
  <c r="N208" i="9" s="1"/>
  <c r="K167" i="9"/>
  <c r="N167" i="9" s="1"/>
  <c r="G167" i="12" s="1"/>
  <c r="L167" i="12" s="1"/>
  <c r="K144" i="9"/>
  <c r="N144" i="9" s="1"/>
  <c r="G144" i="12" s="1"/>
  <c r="L144" i="12" s="1"/>
  <c r="K56" i="9"/>
  <c r="N56" i="9" s="1"/>
  <c r="G56" i="12" s="1"/>
  <c r="L56" i="12" s="1"/>
  <c r="K9" i="9"/>
  <c r="L175" i="9"/>
  <c r="M175" i="9" s="1"/>
  <c r="L120" i="9"/>
  <c r="M120" i="9" s="1"/>
  <c r="L72" i="9"/>
  <c r="M72" i="9" s="1"/>
  <c r="L31" i="9"/>
  <c r="M31" i="9" s="1"/>
  <c r="I208" i="9"/>
  <c r="I193" i="9"/>
  <c r="I135" i="9"/>
  <c r="I119" i="9"/>
  <c r="N119" i="9" s="1"/>
  <c r="G119" i="12" s="1"/>
  <c r="L119" i="12" s="1"/>
  <c r="I104" i="9"/>
  <c r="I88" i="9"/>
  <c r="N88" i="9" s="1"/>
  <c r="I73" i="9"/>
  <c r="I57" i="9"/>
  <c r="K207" i="9"/>
  <c r="K184" i="9"/>
  <c r="K143" i="9"/>
  <c r="K55" i="9"/>
  <c r="N55" i="9" s="1"/>
  <c r="G55" i="12" s="1"/>
  <c r="L55" i="12" s="1"/>
  <c r="L214" i="9"/>
  <c r="M214" i="9" s="1"/>
  <c r="L160" i="9"/>
  <c r="M160" i="9" s="1"/>
  <c r="L119" i="9"/>
  <c r="M119" i="9" s="1"/>
  <c r="L71" i="9"/>
  <c r="M71" i="9" s="1"/>
  <c r="I207" i="9"/>
  <c r="I192" i="9"/>
  <c r="I177" i="9"/>
  <c r="I161" i="9"/>
  <c r="I145" i="9"/>
  <c r="I103" i="9"/>
  <c r="N103" i="9" s="1"/>
  <c r="I87" i="9"/>
  <c r="I72" i="9"/>
  <c r="I56" i="9"/>
  <c r="I41" i="9"/>
  <c r="I25" i="9"/>
  <c r="N25" i="9" s="1"/>
  <c r="K160" i="9"/>
  <c r="N160" i="9" s="1"/>
  <c r="G160" i="12" s="1"/>
  <c r="L160" i="12" s="1"/>
  <c r="K96" i="9"/>
  <c r="K25" i="9"/>
  <c r="L159" i="9"/>
  <c r="M159" i="9" s="1"/>
  <c r="L111" i="9"/>
  <c r="M111" i="9" s="1"/>
  <c r="L70" i="9"/>
  <c r="M70" i="9" s="1"/>
  <c r="L16" i="9"/>
  <c r="M16" i="9" s="1"/>
  <c r="I191" i="9"/>
  <c r="N191" i="9" s="1"/>
  <c r="G191" i="12" s="1"/>
  <c r="L191" i="12" s="1"/>
  <c r="I129" i="9"/>
  <c r="I71" i="9"/>
  <c r="I55" i="9"/>
  <c r="I40" i="9"/>
  <c r="I24" i="9"/>
  <c r="N24" i="9" s="1"/>
  <c r="I9" i="9"/>
  <c r="K200" i="9"/>
  <c r="N200" i="9" s="1"/>
  <c r="G200" i="12" s="1"/>
  <c r="L200" i="12" s="1"/>
  <c r="K159" i="9"/>
  <c r="N159" i="9" s="1"/>
  <c r="G159" i="12" s="1"/>
  <c r="L159" i="12" s="1"/>
  <c r="K95" i="9"/>
  <c r="N95" i="9" s="1"/>
  <c r="K48" i="9"/>
  <c r="N48" i="9" s="1"/>
  <c r="G48" i="12" s="1"/>
  <c r="L48" i="12" s="1"/>
  <c r="K24" i="9"/>
  <c r="L200" i="9"/>
  <c r="M200" i="9" s="1"/>
  <c r="L150" i="9"/>
  <c r="M150" i="9" s="1"/>
  <c r="L110" i="9"/>
  <c r="M110" i="9" s="1"/>
  <c r="L8" i="9"/>
  <c r="M8" i="9" s="1"/>
  <c r="K136" i="9"/>
  <c r="I143" i="9"/>
  <c r="I113" i="9"/>
  <c r="I97" i="9"/>
  <c r="I81" i="9"/>
  <c r="I39" i="9"/>
  <c r="I23" i="9"/>
  <c r="I8" i="9"/>
  <c r="N8" i="9" s="1"/>
  <c r="G8" i="12" s="1"/>
  <c r="L8" i="12" s="1"/>
  <c r="K199" i="9"/>
  <c r="N199" i="9" s="1"/>
  <c r="G199" i="12" s="1"/>
  <c r="L199" i="12" s="1"/>
  <c r="K176" i="9"/>
  <c r="K135" i="9"/>
  <c r="K112" i="9"/>
  <c r="K70" i="9"/>
  <c r="K47" i="9"/>
  <c r="K23" i="9"/>
  <c r="L144" i="9"/>
  <c r="M144" i="9" s="1"/>
  <c r="L96" i="9"/>
  <c r="M96" i="9" s="1"/>
  <c r="N96" i="9" s="1"/>
  <c r="G96" i="12" s="1"/>
  <c r="L96" i="12" s="1"/>
  <c r="L7" i="9"/>
  <c r="M7" i="9" s="1"/>
  <c r="N7" i="9" s="1"/>
  <c r="G7" i="12" s="1"/>
  <c r="L7" i="12" s="1"/>
  <c r="I176" i="9"/>
  <c r="I128" i="9"/>
  <c r="I201" i="9"/>
  <c r="I185" i="9"/>
  <c r="I170" i="9"/>
  <c r="I154" i="9"/>
  <c r="I127" i="9"/>
  <c r="N127" i="9" s="1"/>
  <c r="G127" i="12" s="1"/>
  <c r="L127" i="12" s="1"/>
  <c r="I112" i="9"/>
  <c r="N112" i="9" s="1"/>
  <c r="I65" i="9"/>
  <c r="I50" i="9"/>
  <c r="I7" i="9"/>
  <c r="K198" i="9"/>
  <c r="K175" i="9"/>
  <c r="N175" i="9" s="1"/>
  <c r="K152" i="9"/>
  <c r="K134" i="9"/>
  <c r="N134" i="9" s="1"/>
  <c r="G134" i="12" s="1"/>
  <c r="L134" i="12" s="1"/>
  <c r="K111" i="9"/>
  <c r="N111" i="9" s="1"/>
  <c r="G111" i="12" s="1"/>
  <c r="L111" i="12" s="1"/>
  <c r="K88" i="9"/>
  <c r="K64" i="9"/>
  <c r="K40" i="9"/>
  <c r="K15" i="9"/>
  <c r="N15" i="9" s="1"/>
  <c r="G15" i="12" s="1"/>
  <c r="L15" i="12" s="1"/>
  <c r="L198" i="9"/>
  <c r="M198" i="9" s="1"/>
  <c r="L95" i="9"/>
  <c r="M95" i="9" s="1"/>
  <c r="I2" i="9"/>
  <c r="N2" i="9" s="1"/>
  <c r="I184" i="9"/>
  <c r="I169" i="9"/>
  <c r="I153" i="9"/>
  <c r="I138" i="9"/>
  <c r="I122" i="9"/>
  <c r="I79" i="9"/>
  <c r="N79" i="9" s="1"/>
  <c r="G79" i="12" s="1"/>
  <c r="L79" i="12" s="1"/>
  <c r="I64" i="9"/>
  <c r="N64" i="9" s="1"/>
  <c r="I49" i="9"/>
  <c r="I33" i="9"/>
  <c r="I17" i="9"/>
  <c r="K2" i="9"/>
  <c r="K192" i="9"/>
  <c r="K174" i="9"/>
  <c r="K151" i="9"/>
  <c r="N151" i="9" s="1"/>
  <c r="G151" i="12" s="1"/>
  <c r="L151" i="12" s="1"/>
  <c r="K128" i="9"/>
  <c r="K110" i="9"/>
  <c r="K87" i="9"/>
  <c r="K63" i="9"/>
  <c r="K39" i="9"/>
  <c r="K11" i="9"/>
  <c r="L86" i="9"/>
  <c r="M86" i="9" s="1"/>
  <c r="L46" i="9"/>
  <c r="M46" i="9" s="1"/>
  <c r="M36" i="9"/>
  <c r="I93" i="9"/>
  <c r="L93" i="9"/>
  <c r="M93" i="9" s="1"/>
  <c r="I53" i="9"/>
  <c r="L53" i="9"/>
  <c r="M53" i="9" s="1"/>
  <c r="K53" i="9"/>
  <c r="K21" i="9"/>
  <c r="I21" i="9"/>
  <c r="M20" i="9"/>
  <c r="I196" i="9"/>
  <c r="L196" i="9"/>
  <c r="M196" i="9" s="1"/>
  <c r="K196" i="9"/>
  <c r="I148" i="9"/>
  <c r="K148" i="9"/>
  <c r="K20" i="9"/>
  <c r="I20" i="9"/>
  <c r="L211" i="9"/>
  <c r="M211" i="9" s="1"/>
  <c r="K211" i="9"/>
  <c r="L179" i="9"/>
  <c r="M179" i="9" s="1"/>
  <c r="K179" i="9"/>
  <c r="L139" i="9"/>
  <c r="M139" i="9" s="1"/>
  <c r="K139" i="9"/>
  <c r="N139" i="9" s="1"/>
  <c r="G139" i="12" s="1"/>
  <c r="L139" i="12" s="1"/>
  <c r="L107" i="9"/>
  <c r="M107" i="9" s="1"/>
  <c r="K107" i="9"/>
  <c r="I35" i="9"/>
  <c r="N35" i="9" s="1"/>
  <c r="G35" i="12" s="1"/>
  <c r="L35" i="12" s="1"/>
  <c r="L189" i="9"/>
  <c r="M189" i="9" s="1"/>
  <c r="I211" i="9"/>
  <c r="N72" i="9"/>
  <c r="G72" i="12" s="1"/>
  <c r="L72" i="12" s="1"/>
  <c r="N58" i="9"/>
  <c r="K93" i="9"/>
  <c r="L213" i="9"/>
  <c r="M213" i="9" s="1"/>
  <c r="I197" i="9"/>
  <c r="L197" i="9"/>
  <c r="M197" i="9" s="1"/>
  <c r="I133" i="9"/>
  <c r="L133" i="9"/>
  <c r="M133" i="9" s="1"/>
  <c r="L101" i="9"/>
  <c r="M101" i="9" s="1"/>
  <c r="I101" i="9"/>
  <c r="K101" i="9"/>
  <c r="I69" i="9"/>
  <c r="K69" i="9"/>
  <c r="L69" i="9"/>
  <c r="M69" i="9" s="1"/>
  <c r="K37" i="9"/>
  <c r="L37" i="9"/>
  <c r="M37" i="9" s="1"/>
  <c r="I37" i="9"/>
  <c r="K13" i="9"/>
  <c r="L13" i="9"/>
  <c r="M13" i="9" s="1"/>
  <c r="I13" i="9"/>
  <c r="L204" i="9"/>
  <c r="M204" i="9" s="1"/>
  <c r="I204" i="9"/>
  <c r="K204" i="9"/>
  <c r="I172" i="9"/>
  <c r="N172" i="9" s="1"/>
  <c r="G172" i="12" s="1"/>
  <c r="L172" i="12" s="1"/>
  <c r="K172" i="9"/>
  <c r="L172" i="9"/>
  <c r="M172" i="9" s="1"/>
  <c r="I132" i="9"/>
  <c r="L132" i="9"/>
  <c r="M132" i="9" s="1"/>
  <c r="K132" i="9"/>
  <c r="I100" i="9"/>
  <c r="N100" i="9" s="1"/>
  <c r="G100" i="12" s="1"/>
  <c r="L100" i="12" s="1"/>
  <c r="K100" i="9"/>
  <c r="I60" i="9"/>
  <c r="K60" i="9"/>
  <c r="L187" i="9"/>
  <c r="M187" i="9" s="1"/>
  <c r="K187" i="9"/>
  <c r="N187" i="9" s="1"/>
  <c r="G187" i="12" s="1"/>
  <c r="L187" i="12" s="1"/>
  <c r="L155" i="9"/>
  <c r="M155" i="9" s="1"/>
  <c r="K155" i="9"/>
  <c r="L115" i="9"/>
  <c r="M115" i="9" s="1"/>
  <c r="K115" i="9"/>
  <c r="L83" i="9"/>
  <c r="M83" i="9" s="1"/>
  <c r="K83" i="9"/>
  <c r="N83" i="9" s="1"/>
  <c r="G83" i="12" s="1"/>
  <c r="L83" i="12" s="1"/>
  <c r="L59" i="9"/>
  <c r="M59" i="9" s="1"/>
  <c r="K59" i="9"/>
  <c r="N59" i="9" s="1"/>
  <c r="G59" i="12" s="1"/>
  <c r="L59" i="12" s="1"/>
  <c r="L27" i="9"/>
  <c r="M27" i="9" s="1"/>
  <c r="K27" i="9"/>
  <c r="L3" i="9"/>
  <c r="M3" i="9" s="1"/>
  <c r="K3" i="9"/>
  <c r="N135" i="9"/>
  <c r="N121" i="9"/>
  <c r="G121" i="12" s="1"/>
  <c r="L121" i="12" s="1"/>
  <c r="I107" i="9"/>
  <c r="N71" i="9"/>
  <c r="G71" i="12" s="1"/>
  <c r="L71" i="12" s="1"/>
  <c r="N57" i="9"/>
  <c r="G57" i="12" s="1"/>
  <c r="L57" i="12" s="1"/>
  <c r="K189" i="9"/>
  <c r="K125" i="9"/>
  <c r="K109" i="9"/>
  <c r="N109" i="9" s="1"/>
  <c r="G109" i="12" s="1"/>
  <c r="L109" i="12" s="1"/>
  <c r="N47" i="9"/>
  <c r="L149" i="9"/>
  <c r="M149" i="9" s="1"/>
  <c r="L60" i="9"/>
  <c r="L205" i="9"/>
  <c r="M205" i="9" s="1"/>
  <c r="I205" i="9"/>
  <c r="I181" i="9"/>
  <c r="N181" i="9" s="1"/>
  <c r="G181" i="12" s="1"/>
  <c r="L181" i="12" s="1"/>
  <c r="L181" i="9"/>
  <c r="M181" i="9" s="1"/>
  <c r="L165" i="9"/>
  <c r="M165" i="9" s="1"/>
  <c r="I165" i="9"/>
  <c r="L141" i="9"/>
  <c r="M141" i="9" s="1"/>
  <c r="I141" i="9"/>
  <c r="N141" i="9" s="1"/>
  <c r="G141" i="12" s="1"/>
  <c r="L141" i="12" s="1"/>
  <c r="I117" i="9"/>
  <c r="N117" i="9" s="1"/>
  <c r="G117" i="12" s="1"/>
  <c r="L117" i="12" s="1"/>
  <c r="L117" i="9"/>
  <c r="M117" i="9" s="1"/>
  <c r="L77" i="9"/>
  <c r="M77" i="9" s="1"/>
  <c r="I77" i="9"/>
  <c r="K77" i="9"/>
  <c r="I45" i="9"/>
  <c r="K45" i="9"/>
  <c r="K5" i="9"/>
  <c r="I5" i="9"/>
  <c r="N5" i="9" s="1"/>
  <c r="G5" i="12" s="1"/>
  <c r="L5" i="12" s="1"/>
  <c r="L5" i="9"/>
  <c r="M5" i="9" s="1"/>
  <c r="I188" i="9"/>
  <c r="K188" i="9"/>
  <c r="I164" i="9"/>
  <c r="K164" i="9"/>
  <c r="L140" i="9"/>
  <c r="M140" i="9" s="1"/>
  <c r="I140" i="9"/>
  <c r="K140" i="9"/>
  <c r="I116" i="9"/>
  <c r="L116" i="9"/>
  <c r="M116" i="9" s="1"/>
  <c r="K116" i="9"/>
  <c r="I92" i="9"/>
  <c r="L92" i="9"/>
  <c r="M92" i="9" s="1"/>
  <c r="K92" i="9"/>
  <c r="L76" i="9"/>
  <c r="M76" i="9" s="1"/>
  <c r="I76" i="9"/>
  <c r="K76" i="9"/>
  <c r="I44" i="9"/>
  <c r="K44" i="9"/>
  <c r="L44" i="9"/>
  <c r="K28" i="9"/>
  <c r="I28" i="9"/>
  <c r="L28" i="9"/>
  <c r="M28" i="9" s="1"/>
  <c r="K12" i="9"/>
  <c r="L12" i="9"/>
  <c r="M12" i="9" s="1"/>
  <c r="I12" i="9"/>
  <c r="N39" i="9"/>
  <c r="G39" i="12" s="1"/>
  <c r="L39" i="12" s="1"/>
  <c r="N11" i="9"/>
  <c r="G11" i="12" s="1"/>
  <c r="L11" i="12" s="1"/>
  <c r="K197" i="9"/>
  <c r="K165" i="9"/>
  <c r="K133" i="9"/>
  <c r="L164" i="9"/>
  <c r="M164" i="9" s="1"/>
  <c r="L109" i="9"/>
  <c r="M109" i="9" s="1"/>
  <c r="L195" i="9"/>
  <c r="M195" i="9" s="1"/>
  <c r="K195" i="9"/>
  <c r="L163" i="9"/>
  <c r="M163" i="9" s="1"/>
  <c r="K163" i="9"/>
  <c r="L131" i="9"/>
  <c r="M131" i="9" s="1"/>
  <c r="K131" i="9"/>
  <c r="L91" i="9"/>
  <c r="M91" i="9" s="1"/>
  <c r="K91" i="9"/>
  <c r="L75" i="9"/>
  <c r="M75" i="9" s="1"/>
  <c r="K75" i="9"/>
  <c r="L43" i="9"/>
  <c r="M43" i="9" s="1"/>
  <c r="K43" i="9"/>
  <c r="L19" i="9"/>
  <c r="M19" i="9" s="1"/>
  <c r="K19" i="9"/>
  <c r="N19" i="9" s="1"/>
  <c r="G19" i="12" s="1"/>
  <c r="L19" i="12" s="1"/>
  <c r="N10" i="9"/>
  <c r="G10" i="12" s="1"/>
  <c r="L10" i="12" s="1"/>
  <c r="N31" i="9"/>
  <c r="G31" i="12" s="1"/>
  <c r="L31" i="12" s="1"/>
  <c r="I195" i="9"/>
  <c r="N184" i="9"/>
  <c r="G184" i="12" s="1"/>
  <c r="L184" i="12" s="1"/>
  <c r="I131" i="9"/>
  <c r="N131" i="9" s="1"/>
  <c r="G131" i="12" s="1"/>
  <c r="L131" i="12" s="1"/>
  <c r="I3" i="9"/>
  <c r="N3" i="9" s="1"/>
  <c r="G3" i="12" s="1"/>
  <c r="L3" i="12" s="1"/>
  <c r="K46" i="9"/>
  <c r="N46" i="9" s="1"/>
  <c r="G46" i="12" s="1"/>
  <c r="L46" i="12" s="1"/>
  <c r="L148" i="9"/>
  <c r="M148" i="9" s="1"/>
  <c r="I157" i="9"/>
  <c r="L157" i="9"/>
  <c r="M157" i="9" s="1"/>
  <c r="K85" i="9"/>
  <c r="I85" i="9"/>
  <c r="N85" i="9" s="1"/>
  <c r="K61" i="9"/>
  <c r="I61" i="9"/>
  <c r="K29" i="9"/>
  <c r="I29" i="9"/>
  <c r="L29" i="9"/>
  <c r="M29" i="9" s="1"/>
  <c r="L173" i="9"/>
  <c r="M173" i="9" s="1"/>
  <c r="N173" i="9" s="1"/>
  <c r="G173" i="12" s="1"/>
  <c r="L173" i="12" s="1"/>
  <c r="I212" i="9"/>
  <c r="K212" i="9"/>
  <c r="I180" i="9"/>
  <c r="L180" i="9"/>
  <c r="M180" i="9" s="1"/>
  <c r="K180" i="9"/>
  <c r="I156" i="9"/>
  <c r="L156" i="9"/>
  <c r="M156" i="9" s="1"/>
  <c r="K156" i="9"/>
  <c r="I124" i="9"/>
  <c r="K124" i="9"/>
  <c r="I108" i="9"/>
  <c r="L108" i="9"/>
  <c r="M108" i="9" s="1"/>
  <c r="K108" i="9"/>
  <c r="I84" i="9"/>
  <c r="K84" i="9"/>
  <c r="I68" i="9"/>
  <c r="L68" i="9"/>
  <c r="M68" i="9" s="1"/>
  <c r="K68" i="9"/>
  <c r="I52" i="9"/>
  <c r="L52" i="9"/>
  <c r="K52" i="9"/>
  <c r="K36" i="9"/>
  <c r="I36" i="9"/>
  <c r="K4" i="9"/>
  <c r="L4" i="9"/>
  <c r="I4" i="9"/>
  <c r="K213" i="9"/>
  <c r="N213" i="9" s="1"/>
  <c r="G213" i="12" s="1"/>
  <c r="L213" i="12" s="1"/>
  <c r="K181" i="9"/>
  <c r="K149" i="9"/>
  <c r="L203" i="9"/>
  <c r="M203" i="9" s="1"/>
  <c r="K203" i="9"/>
  <c r="N203" i="9" s="1"/>
  <c r="G203" i="12" s="1"/>
  <c r="L203" i="12" s="1"/>
  <c r="L171" i="9"/>
  <c r="M171" i="9" s="1"/>
  <c r="N171" i="9" s="1"/>
  <c r="G171" i="12" s="1"/>
  <c r="L171" i="12" s="1"/>
  <c r="K171" i="9"/>
  <c r="L147" i="9"/>
  <c r="M147" i="9" s="1"/>
  <c r="K147" i="9"/>
  <c r="N147" i="9" s="1"/>
  <c r="G147" i="12" s="1"/>
  <c r="L147" i="12" s="1"/>
  <c r="L123" i="9"/>
  <c r="M123" i="9" s="1"/>
  <c r="K123" i="9"/>
  <c r="N123" i="9" s="1"/>
  <c r="G123" i="12" s="1"/>
  <c r="L123" i="12" s="1"/>
  <c r="L99" i="9"/>
  <c r="M99" i="9" s="1"/>
  <c r="K99" i="9"/>
  <c r="N99" i="9" s="1"/>
  <c r="G99" i="12" s="1"/>
  <c r="L99" i="12" s="1"/>
  <c r="L67" i="9"/>
  <c r="M67" i="9" s="1"/>
  <c r="N67" i="9" s="1"/>
  <c r="G67" i="12" s="1"/>
  <c r="L67" i="12" s="1"/>
  <c r="K67" i="9"/>
  <c r="L51" i="9"/>
  <c r="M51" i="9" s="1"/>
  <c r="K51" i="9"/>
  <c r="I163" i="9"/>
  <c r="L45" i="9"/>
  <c r="M45" i="9" s="1"/>
  <c r="L125" i="9"/>
  <c r="M125" i="9" s="1"/>
  <c r="N185" i="9"/>
  <c r="G185" i="12" s="1"/>
  <c r="L185" i="12" s="1"/>
  <c r="K173" i="9"/>
  <c r="N214" i="9"/>
  <c r="L206" i="9"/>
  <c r="M206" i="9" s="1"/>
  <c r="I206" i="9"/>
  <c r="N198" i="9"/>
  <c r="L190" i="9"/>
  <c r="M190" i="9" s="1"/>
  <c r="I190" i="9"/>
  <c r="N190" i="9" s="1"/>
  <c r="I182" i="9"/>
  <c r="N182" i="9" s="1"/>
  <c r="G182" i="12" s="1"/>
  <c r="L182" i="12" s="1"/>
  <c r="L182" i="9"/>
  <c r="M182" i="9" s="1"/>
  <c r="L166" i="9"/>
  <c r="M166" i="9" s="1"/>
  <c r="I166" i="9"/>
  <c r="L158" i="9"/>
  <c r="M158" i="9" s="1"/>
  <c r="I158" i="9"/>
  <c r="N150" i="9"/>
  <c r="G150" i="12" s="1"/>
  <c r="L150" i="12" s="1"/>
  <c r="L142" i="9"/>
  <c r="M142" i="9" s="1"/>
  <c r="I142" i="9"/>
  <c r="L126" i="9"/>
  <c r="M126" i="9" s="1"/>
  <c r="I126" i="9"/>
  <c r="I118" i="9"/>
  <c r="L118" i="9"/>
  <c r="M118" i="9" s="1"/>
  <c r="N110" i="9"/>
  <c r="G110" i="12" s="1"/>
  <c r="L110" i="12" s="1"/>
  <c r="L102" i="9"/>
  <c r="M102" i="9" s="1"/>
  <c r="I102" i="9"/>
  <c r="I94" i="9"/>
  <c r="L94" i="9"/>
  <c r="M94" i="9" s="1"/>
  <c r="L78" i="9"/>
  <c r="M78" i="9" s="1"/>
  <c r="I78" i="9"/>
  <c r="N70" i="9"/>
  <c r="G70" i="12" s="1"/>
  <c r="L70" i="12" s="1"/>
  <c r="L62" i="9"/>
  <c r="M62" i="9" s="1"/>
  <c r="I62" i="9"/>
  <c r="I54" i="9"/>
  <c r="L54" i="9"/>
  <c r="M54" i="9" s="1"/>
  <c r="K38" i="9"/>
  <c r="L38" i="9"/>
  <c r="M38" i="9" s="1"/>
  <c r="I38" i="9"/>
  <c r="K30" i="9"/>
  <c r="I30" i="9"/>
  <c r="L30" i="9"/>
  <c r="M30" i="9" s="1"/>
  <c r="K22" i="9"/>
  <c r="I22" i="9"/>
  <c r="N22" i="9" s="1"/>
  <c r="K14" i="9"/>
  <c r="L14" i="9"/>
  <c r="M14" i="9" s="1"/>
  <c r="I14" i="9"/>
  <c r="K6" i="9"/>
  <c r="I6" i="9"/>
  <c r="I155" i="9"/>
  <c r="I91" i="9"/>
  <c r="N91" i="9" s="1"/>
  <c r="G91" i="12" s="1"/>
  <c r="L91" i="12" s="1"/>
  <c r="N41" i="9"/>
  <c r="G41" i="12" s="1"/>
  <c r="L41" i="12" s="1"/>
  <c r="I27" i="9"/>
  <c r="N27" i="9" s="1"/>
  <c r="G27" i="12" s="1"/>
  <c r="L27" i="12" s="1"/>
  <c r="K86" i="9"/>
  <c r="N86" i="9" s="1"/>
  <c r="G86" i="12" s="1"/>
  <c r="L86" i="12" s="1"/>
  <c r="N63" i="9"/>
  <c r="G63" i="12" s="1"/>
  <c r="L63" i="12" s="1"/>
  <c r="L174" i="9"/>
  <c r="M174" i="9" s="1"/>
  <c r="N174" i="9" s="1"/>
  <c r="G174" i="12" s="1"/>
  <c r="L174" i="12" s="1"/>
  <c r="L84" i="9"/>
  <c r="M84" i="9" s="1"/>
  <c r="L21" i="9"/>
  <c r="M21" i="9" s="1"/>
  <c r="K33" i="9"/>
  <c r="N33" i="9" s="1"/>
  <c r="G33" i="12" s="1"/>
  <c r="L33" i="12" s="1"/>
  <c r="K18" i="9"/>
  <c r="N18" i="9" s="1"/>
  <c r="G18" i="12" s="1"/>
  <c r="L18" i="12" s="1"/>
  <c r="K210" i="9"/>
  <c r="N210" i="9" s="1"/>
  <c r="G210" i="12" s="1"/>
  <c r="L210" i="12" s="1"/>
  <c r="K202" i="9"/>
  <c r="N202" i="9" s="1"/>
  <c r="G202" i="12" s="1"/>
  <c r="L202" i="12" s="1"/>
  <c r="K194" i="9"/>
  <c r="N194" i="9" s="1"/>
  <c r="K186" i="9"/>
  <c r="N186" i="9" s="1"/>
  <c r="G186" i="12" s="1"/>
  <c r="L186" i="12" s="1"/>
  <c r="K178" i="9"/>
  <c r="N178" i="9" s="1"/>
  <c r="G178" i="12" s="1"/>
  <c r="L178" i="12" s="1"/>
  <c r="K170" i="9"/>
  <c r="N170" i="9" s="1"/>
  <c r="G170" i="12" s="1"/>
  <c r="L170" i="12" s="1"/>
  <c r="K162" i="9"/>
  <c r="N162" i="9" s="1"/>
  <c r="G162" i="12" s="1"/>
  <c r="L162" i="12" s="1"/>
  <c r="K154" i="9"/>
  <c r="N154" i="9" s="1"/>
  <c r="G154" i="12" s="1"/>
  <c r="L154" i="12" s="1"/>
  <c r="K146" i="9"/>
  <c r="N146" i="9" s="1"/>
  <c r="G146" i="12" s="1"/>
  <c r="L146" i="12" s="1"/>
  <c r="K138" i="9"/>
  <c r="N138" i="9" s="1"/>
  <c r="G138" i="12" s="1"/>
  <c r="L138" i="12" s="1"/>
  <c r="K130" i="9"/>
  <c r="N130" i="9" s="1"/>
  <c r="K122" i="9"/>
  <c r="N122" i="9" s="1"/>
  <c r="G122" i="12" s="1"/>
  <c r="L122" i="12" s="1"/>
  <c r="K114" i="9"/>
  <c r="N114" i="9" s="1"/>
  <c r="G114" i="12" s="1"/>
  <c r="L114" i="12" s="1"/>
  <c r="K106" i="9"/>
  <c r="N106" i="9" s="1"/>
  <c r="G106" i="12" s="1"/>
  <c r="L106" i="12" s="1"/>
  <c r="K98" i="9"/>
  <c r="N98" i="9" s="1"/>
  <c r="G98" i="12" s="1"/>
  <c r="L98" i="12" s="1"/>
  <c r="K90" i="9"/>
  <c r="N90" i="9" s="1"/>
  <c r="G90" i="12" s="1"/>
  <c r="L90" i="12" s="1"/>
  <c r="K82" i="9"/>
  <c r="N82" i="9" s="1"/>
  <c r="G82" i="12" s="1"/>
  <c r="L82" i="12" s="1"/>
  <c r="K74" i="9"/>
  <c r="N74" i="9" s="1"/>
  <c r="G74" i="12" s="1"/>
  <c r="L74" i="12" s="1"/>
  <c r="K66" i="9"/>
  <c r="N66" i="9" s="1"/>
  <c r="K58" i="9"/>
  <c r="K50" i="9"/>
  <c r="N50" i="9" s="1"/>
  <c r="G50" i="12" s="1"/>
  <c r="L50" i="12" s="1"/>
  <c r="K42" i="9"/>
  <c r="N42" i="9" s="1"/>
  <c r="G42" i="12" s="1"/>
  <c r="L42" i="12" s="1"/>
  <c r="K17" i="9"/>
  <c r="N17" i="9" s="1"/>
  <c r="G17" i="12" s="1"/>
  <c r="L17" i="12" s="1"/>
  <c r="K209" i="9"/>
  <c r="N209" i="9" s="1"/>
  <c r="G209" i="12" s="1"/>
  <c r="L209" i="12" s="1"/>
  <c r="K201" i="9"/>
  <c r="N201" i="9" s="1"/>
  <c r="G201" i="12" s="1"/>
  <c r="L201" i="12" s="1"/>
  <c r="K193" i="9"/>
  <c r="N193" i="9" s="1"/>
  <c r="G193" i="12" s="1"/>
  <c r="L193" i="12" s="1"/>
  <c r="K185" i="9"/>
  <c r="K177" i="9"/>
  <c r="K169" i="9"/>
  <c r="N169" i="9" s="1"/>
  <c r="G169" i="12" s="1"/>
  <c r="L169" i="12" s="1"/>
  <c r="K161" i="9"/>
  <c r="N161" i="9" s="1"/>
  <c r="G161" i="12" s="1"/>
  <c r="L161" i="12" s="1"/>
  <c r="K153" i="9"/>
  <c r="N153" i="9" s="1"/>
  <c r="G153" i="12" s="1"/>
  <c r="L153" i="12" s="1"/>
  <c r="K145" i="9"/>
  <c r="N145" i="9" s="1"/>
  <c r="G145" i="12" s="1"/>
  <c r="L145" i="12" s="1"/>
  <c r="K137" i="9"/>
  <c r="N137" i="9" s="1"/>
  <c r="G137" i="12" s="1"/>
  <c r="L137" i="12" s="1"/>
  <c r="K129" i="9"/>
  <c r="N129" i="9" s="1"/>
  <c r="G129" i="12" s="1"/>
  <c r="L129" i="12" s="1"/>
  <c r="K121" i="9"/>
  <c r="K113" i="9"/>
  <c r="N113" i="9" s="1"/>
  <c r="G113" i="12" s="1"/>
  <c r="L113" i="12" s="1"/>
  <c r="K105" i="9"/>
  <c r="N105" i="9" s="1"/>
  <c r="G105" i="12" s="1"/>
  <c r="L105" i="12" s="1"/>
  <c r="K97" i="9"/>
  <c r="N97" i="9" s="1"/>
  <c r="G97" i="12" s="1"/>
  <c r="L97" i="12" s="1"/>
  <c r="K89" i="9"/>
  <c r="N89" i="9" s="1"/>
  <c r="G89" i="12" s="1"/>
  <c r="L89" i="12" s="1"/>
  <c r="K81" i="9"/>
  <c r="N81" i="9" s="1"/>
  <c r="G81" i="12" s="1"/>
  <c r="L81" i="12" s="1"/>
  <c r="K73" i="9"/>
  <c r="N73" i="9" s="1"/>
  <c r="G73" i="12" s="1"/>
  <c r="L73" i="12" s="1"/>
  <c r="K65" i="9"/>
  <c r="N65" i="9" s="1"/>
  <c r="G65" i="12" s="1"/>
  <c r="L65" i="12" s="1"/>
  <c r="K57" i="9"/>
  <c r="K49" i="9"/>
  <c r="K41" i="9"/>
  <c r="G25" i="12"/>
  <c r="L25" i="12" s="1"/>
  <c r="G208" i="12"/>
  <c r="L208" i="12" s="1"/>
  <c r="G168" i="12"/>
  <c r="L168" i="12" s="1"/>
  <c r="G152" i="12"/>
  <c r="L152" i="12" s="1"/>
  <c r="G112" i="12"/>
  <c r="L112" i="12" s="1"/>
  <c r="G88" i="12"/>
  <c r="L88" i="12" s="1"/>
  <c r="G64" i="12"/>
  <c r="L64" i="12" s="1"/>
  <c r="G24" i="12"/>
  <c r="L24" i="12" s="1"/>
  <c r="G175" i="12"/>
  <c r="L175" i="12" s="1"/>
  <c r="G47" i="12"/>
  <c r="L47" i="12" s="1"/>
  <c r="G95" i="12"/>
  <c r="L95" i="12" s="1"/>
  <c r="G214" i="12"/>
  <c r="L214" i="12" s="1"/>
  <c r="G198" i="12"/>
  <c r="L198" i="12" s="1"/>
  <c r="G190" i="12"/>
  <c r="L190" i="12" s="1"/>
  <c r="G22" i="12"/>
  <c r="L22" i="12" s="1"/>
  <c r="G103" i="12"/>
  <c r="L103" i="12" s="1"/>
  <c r="G183" i="12"/>
  <c r="L183" i="12" s="1"/>
  <c r="G135" i="12"/>
  <c r="L135" i="12" s="1"/>
  <c r="G85" i="12"/>
  <c r="L85" i="12" s="1"/>
  <c r="G194" i="12"/>
  <c r="L194" i="12" s="1"/>
  <c r="G130" i="12"/>
  <c r="L130" i="12" s="1"/>
  <c r="G66" i="12"/>
  <c r="L66" i="12" s="1"/>
  <c r="G58" i="12"/>
  <c r="L58" i="12" s="1"/>
  <c r="G34" i="12"/>
  <c r="L34" i="12" s="1"/>
  <c r="G26" i="12"/>
  <c r="L26" i="12" s="1"/>
  <c r="G2" i="12"/>
  <c r="L2" i="12" s="1"/>
  <c r="E35" i="7"/>
  <c r="E35" i="12" s="1"/>
  <c r="J35" i="12" s="1"/>
  <c r="E19" i="7"/>
  <c r="E19" i="12" s="1"/>
  <c r="J19" i="12" s="1"/>
  <c r="E211" i="7"/>
  <c r="E211" i="12" s="1"/>
  <c r="J211" i="12" s="1"/>
  <c r="E59" i="7"/>
  <c r="E59" i="12" s="1"/>
  <c r="J59" i="12" s="1"/>
  <c r="E155" i="7"/>
  <c r="E155" i="12" s="1"/>
  <c r="J155" i="12" s="1"/>
  <c r="E67" i="7"/>
  <c r="E67" i="12" s="1"/>
  <c r="J67" i="12" s="1"/>
  <c r="E115" i="7"/>
  <c r="E115" i="12" s="1"/>
  <c r="J115" i="12" s="1"/>
  <c r="E187" i="7"/>
  <c r="E187" i="12" s="1"/>
  <c r="J187" i="12" s="1"/>
  <c r="E86" i="7"/>
  <c r="E86" i="12" s="1"/>
  <c r="J86" i="12" s="1"/>
  <c r="E203" i="7"/>
  <c r="E203" i="12" s="1"/>
  <c r="J203" i="12" s="1"/>
  <c r="E138" i="7"/>
  <c r="E138" i="12" s="1"/>
  <c r="J138" i="12" s="1"/>
  <c r="E190" i="7"/>
  <c r="E190" i="12" s="1"/>
  <c r="J190" i="12" s="1"/>
  <c r="E111" i="7"/>
  <c r="E111" i="12" s="1"/>
  <c r="J111" i="12" s="1"/>
  <c r="E39" i="7"/>
  <c r="E39" i="12" s="1"/>
  <c r="J39" i="12" s="1"/>
  <c r="E83" i="7"/>
  <c r="E83" i="12" s="1"/>
  <c r="J83" i="12" s="1"/>
  <c r="E163" i="7"/>
  <c r="E163" i="12" s="1"/>
  <c r="J163" i="12" s="1"/>
  <c r="E42" i="7"/>
  <c r="E42" i="12" s="1"/>
  <c r="J42" i="12" s="1"/>
  <c r="E114" i="7"/>
  <c r="E114" i="12" s="1"/>
  <c r="J114" i="12" s="1"/>
  <c r="E210" i="7"/>
  <c r="E210" i="12" s="1"/>
  <c r="J210" i="12" s="1"/>
  <c r="E46" i="7"/>
  <c r="E46" i="12" s="1"/>
  <c r="J46" i="12" s="1"/>
  <c r="E69" i="7"/>
  <c r="E69" i="12" s="1"/>
  <c r="J69" i="12" s="1"/>
  <c r="E141" i="7"/>
  <c r="E141" i="12" s="1"/>
  <c r="J141" i="12" s="1"/>
  <c r="E213" i="7"/>
  <c r="E213" i="12" s="1"/>
  <c r="J213" i="12" s="1"/>
  <c r="E200" i="7"/>
  <c r="E200" i="12" s="1"/>
  <c r="J200" i="12" s="1"/>
  <c r="E185" i="7"/>
  <c r="E185" i="12" s="1"/>
  <c r="J185" i="12" s="1"/>
  <c r="E135" i="7"/>
  <c r="E135" i="12" s="1"/>
  <c r="J135" i="12" s="1"/>
  <c r="E110" i="7"/>
  <c r="E110" i="12" s="1"/>
  <c r="J110" i="12" s="1"/>
  <c r="E97" i="7"/>
  <c r="E97" i="12" s="1"/>
  <c r="J97" i="12" s="1"/>
  <c r="E65" i="7"/>
  <c r="E65" i="12" s="1"/>
  <c r="J65" i="12" s="1"/>
  <c r="E91" i="7"/>
  <c r="E91" i="12" s="1"/>
  <c r="J91" i="12" s="1"/>
  <c r="E18" i="7"/>
  <c r="E18" i="12" s="1"/>
  <c r="J18" i="12" s="1"/>
  <c r="E90" i="7"/>
  <c r="E90" i="12" s="1"/>
  <c r="J90" i="12" s="1"/>
  <c r="E186" i="7"/>
  <c r="E186" i="12" s="1"/>
  <c r="J186" i="12" s="1"/>
  <c r="E70" i="7"/>
  <c r="E70" i="12" s="1"/>
  <c r="J70" i="12" s="1"/>
  <c r="E107" i="7"/>
  <c r="E107" i="12" s="1"/>
  <c r="J107" i="12" s="1"/>
  <c r="E179" i="7"/>
  <c r="E179" i="12" s="1"/>
  <c r="J179" i="12" s="1"/>
  <c r="E204" i="7"/>
  <c r="E204" i="12" s="1"/>
  <c r="J204" i="12" s="1"/>
  <c r="E43" i="7"/>
  <c r="E43" i="12" s="1"/>
  <c r="J43" i="12" s="1"/>
  <c r="E139" i="7"/>
  <c r="E139" i="12" s="1"/>
  <c r="J139" i="12" s="1"/>
  <c r="E62" i="7"/>
  <c r="E62" i="12" s="1"/>
  <c r="J62" i="12" s="1"/>
  <c r="E66" i="7"/>
  <c r="E66" i="12" s="1"/>
  <c r="J66" i="12" s="1"/>
  <c r="E162" i="7"/>
  <c r="E162" i="12" s="1"/>
  <c r="J162" i="12" s="1"/>
  <c r="E22" i="7"/>
  <c r="E22" i="12" s="1"/>
  <c r="J22" i="12" s="1"/>
  <c r="E94" i="7"/>
  <c r="E94" i="12" s="1"/>
  <c r="J94" i="12" s="1"/>
  <c r="E21" i="7"/>
  <c r="E21" i="12" s="1"/>
  <c r="J21" i="12" s="1"/>
  <c r="E45" i="7"/>
  <c r="E45" i="12" s="1"/>
  <c r="J45" i="12" s="1"/>
  <c r="E93" i="7"/>
  <c r="E93" i="12" s="1"/>
  <c r="J93" i="12" s="1"/>
  <c r="E117" i="7"/>
  <c r="E117" i="12" s="1"/>
  <c r="J117" i="12" s="1"/>
  <c r="E165" i="7"/>
  <c r="E165" i="12" s="1"/>
  <c r="J165" i="12" s="1"/>
  <c r="E189" i="7"/>
  <c r="E189" i="12" s="1"/>
  <c r="J189" i="12" s="1"/>
  <c r="E76" i="7"/>
  <c r="E76" i="12" s="1"/>
  <c r="J76" i="12" s="1"/>
  <c r="E172" i="7"/>
  <c r="E172" i="12" s="1"/>
  <c r="J172" i="12" s="1"/>
  <c r="E214" i="7"/>
  <c r="E214" i="12" s="1"/>
  <c r="J214" i="12" s="1"/>
  <c r="E159" i="7"/>
  <c r="E159" i="12" s="1"/>
  <c r="J159" i="12" s="1"/>
  <c r="E134" i="7"/>
  <c r="E134" i="12" s="1"/>
  <c r="J134" i="12" s="1"/>
  <c r="E209" i="7"/>
  <c r="E209" i="12" s="1"/>
  <c r="J209" i="12" s="1"/>
  <c r="E183" i="7"/>
  <c r="E183" i="12" s="1"/>
  <c r="J183" i="12" s="1"/>
  <c r="E158" i="7"/>
  <c r="E158" i="12" s="1"/>
  <c r="J158" i="12" s="1"/>
  <c r="E63" i="7"/>
  <c r="E63" i="12" s="1"/>
  <c r="J63" i="12" s="1"/>
  <c r="E17" i="7"/>
  <c r="E17" i="12" s="1"/>
  <c r="J17" i="12" s="1"/>
  <c r="E182" i="7"/>
  <c r="E182" i="12" s="1"/>
  <c r="J182" i="12" s="1"/>
  <c r="E169" i="7"/>
  <c r="E169" i="12" s="1"/>
  <c r="J169" i="12" s="1"/>
  <c r="E89" i="7"/>
  <c r="E89" i="12" s="1"/>
  <c r="J89" i="12" s="1"/>
  <c r="E48" i="7"/>
  <c r="E48" i="12" s="1"/>
  <c r="J48" i="12" s="1"/>
  <c r="G5" i="11"/>
  <c r="G8" i="11"/>
  <c r="G11" i="11"/>
  <c r="G14" i="11"/>
  <c r="G17" i="11"/>
  <c r="G20" i="11"/>
  <c r="G23" i="11"/>
  <c r="G26" i="11"/>
  <c r="G29" i="11"/>
  <c r="G32" i="11"/>
  <c r="G35" i="11"/>
  <c r="G38" i="11"/>
  <c r="G41" i="11"/>
  <c r="G44" i="11"/>
  <c r="G47" i="11"/>
  <c r="G50" i="11"/>
  <c r="G53" i="11"/>
  <c r="G56" i="11"/>
  <c r="G59" i="11"/>
  <c r="G62" i="11"/>
  <c r="G65" i="11"/>
  <c r="G68" i="11"/>
  <c r="G71" i="11"/>
  <c r="G74" i="11"/>
  <c r="G77" i="11"/>
  <c r="G80" i="11"/>
  <c r="G83" i="11"/>
  <c r="G86" i="11"/>
  <c r="G89" i="11"/>
  <c r="G92" i="11"/>
  <c r="G95" i="11"/>
  <c r="G98" i="11"/>
  <c r="G101" i="11"/>
  <c r="G104" i="11"/>
  <c r="G107" i="11"/>
  <c r="G110" i="11"/>
  <c r="G113" i="11"/>
  <c r="G116" i="11"/>
  <c r="G119" i="11"/>
  <c r="G122" i="11"/>
  <c r="G125" i="11"/>
  <c r="G128" i="11"/>
  <c r="G131" i="11"/>
  <c r="G134" i="11"/>
  <c r="G137" i="11"/>
  <c r="G140" i="11"/>
  <c r="G143" i="11"/>
  <c r="G146" i="11"/>
  <c r="G149" i="11"/>
  <c r="G152" i="11"/>
  <c r="G155" i="11"/>
  <c r="G158" i="11"/>
  <c r="G161" i="11"/>
  <c r="G164" i="11"/>
  <c r="G167" i="11"/>
  <c r="G170" i="11"/>
  <c r="G173" i="11"/>
  <c r="G176" i="11"/>
  <c r="G179" i="11"/>
  <c r="G182" i="11"/>
  <c r="G185" i="11"/>
  <c r="G188" i="11"/>
  <c r="G191" i="11"/>
  <c r="G194" i="11"/>
  <c r="G197" i="11"/>
  <c r="G200" i="11"/>
  <c r="G203" i="11"/>
  <c r="G206" i="11"/>
  <c r="G209" i="11"/>
  <c r="G212" i="11"/>
  <c r="G3" i="11"/>
  <c r="G6" i="11"/>
  <c r="G9" i="11"/>
  <c r="G12" i="11"/>
  <c r="G15" i="11"/>
  <c r="G18" i="11"/>
  <c r="G21" i="11"/>
  <c r="G24" i="11"/>
  <c r="G27" i="11"/>
  <c r="G30" i="11"/>
  <c r="G33" i="11"/>
  <c r="G36" i="11"/>
  <c r="G39" i="11"/>
  <c r="G42" i="11"/>
  <c r="G45" i="11"/>
  <c r="G48" i="11"/>
  <c r="G51" i="11"/>
  <c r="G54" i="11"/>
  <c r="G57" i="11"/>
  <c r="G60" i="11"/>
  <c r="G63" i="11"/>
  <c r="G66" i="11"/>
  <c r="G69" i="11"/>
  <c r="G72" i="11"/>
  <c r="G75" i="11"/>
  <c r="G78" i="11"/>
  <c r="G81" i="11"/>
  <c r="G84" i="11"/>
  <c r="G87" i="11"/>
  <c r="G90" i="11"/>
  <c r="G93" i="11"/>
  <c r="G96" i="11"/>
  <c r="G99" i="11"/>
  <c r="G102" i="11"/>
  <c r="G105" i="11"/>
  <c r="G108" i="11"/>
  <c r="G111" i="11"/>
  <c r="G114" i="11"/>
  <c r="G117" i="11"/>
  <c r="G120" i="11"/>
  <c r="G123" i="11"/>
  <c r="G126" i="11"/>
  <c r="G129" i="11"/>
  <c r="G132" i="11"/>
  <c r="G135" i="11"/>
  <c r="G138" i="11"/>
  <c r="G141" i="11"/>
  <c r="G144" i="11"/>
  <c r="G147" i="11"/>
  <c r="G150" i="11"/>
  <c r="G153" i="11"/>
  <c r="G156" i="11"/>
  <c r="G159" i="11"/>
  <c r="G162" i="11"/>
  <c r="G165" i="11"/>
  <c r="G168" i="11"/>
  <c r="G171" i="11"/>
  <c r="G174" i="11"/>
  <c r="G177" i="11"/>
  <c r="G180" i="11"/>
  <c r="G183" i="11"/>
  <c r="G186" i="11"/>
  <c r="G189" i="11"/>
  <c r="G192" i="11"/>
  <c r="G195" i="11"/>
  <c r="G198" i="11"/>
  <c r="G201" i="11"/>
  <c r="G204" i="11"/>
  <c r="G207" i="11"/>
  <c r="G210" i="11"/>
  <c r="G213" i="11"/>
  <c r="G4" i="11"/>
  <c r="G7" i="11"/>
  <c r="G10" i="11"/>
  <c r="G13" i="11"/>
  <c r="G16" i="11"/>
  <c r="G19" i="11"/>
  <c r="G22" i="11"/>
  <c r="G25" i="11"/>
  <c r="G28" i="11"/>
  <c r="G31" i="11"/>
  <c r="G34" i="11"/>
  <c r="G37" i="11"/>
  <c r="G40" i="11"/>
  <c r="G43" i="11"/>
  <c r="G46" i="11"/>
  <c r="G49" i="11"/>
  <c r="G52" i="11"/>
  <c r="G55" i="11"/>
  <c r="G58" i="11"/>
  <c r="G61" i="11"/>
  <c r="G64" i="11"/>
  <c r="G67" i="11"/>
  <c r="G70" i="11"/>
  <c r="G73" i="11"/>
  <c r="G76" i="11"/>
  <c r="G79" i="11"/>
  <c r="G82" i="11"/>
  <c r="G85" i="11"/>
  <c r="G88" i="11"/>
  <c r="G91" i="11"/>
  <c r="G94" i="11"/>
  <c r="G97" i="11"/>
  <c r="G100" i="11"/>
  <c r="G103" i="11"/>
  <c r="G106" i="11"/>
  <c r="G109" i="11"/>
  <c r="G112" i="11"/>
  <c r="G115" i="11"/>
  <c r="G118" i="11"/>
  <c r="G121" i="11"/>
  <c r="G124" i="11"/>
  <c r="G127" i="11"/>
  <c r="G130" i="11"/>
  <c r="G133" i="11"/>
  <c r="G136" i="11"/>
  <c r="G139" i="11"/>
  <c r="G142" i="11"/>
  <c r="G145" i="11"/>
  <c r="G148" i="11"/>
  <c r="G151" i="11"/>
  <c r="G154" i="11"/>
  <c r="G157" i="11"/>
  <c r="G160" i="11"/>
  <c r="G163" i="11"/>
  <c r="G166" i="11"/>
  <c r="G169" i="11"/>
  <c r="G172" i="11"/>
  <c r="G175" i="11"/>
  <c r="G178" i="11"/>
  <c r="G181" i="11"/>
  <c r="G184" i="11"/>
  <c r="G187" i="11"/>
  <c r="G190" i="11"/>
  <c r="G193" i="11"/>
  <c r="G196" i="11"/>
  <c r="G199" i="11"/>
  <c r="G202" i="11"/>
  <c r="G205" i="11"/>
  <c r="G208" i="11"/>
  <c r="G211" i="11"/>
  <c r="G214" i="11"/>
  <c r="G2" i="11"/>
  <c r="G5" i="10"/>
  <c r="J5" i="10" s="1"/>
  <c r="G8" i="10"/>
  <c r="J8" i="10" s="1"/>
  <c r="G11" i="10"/>
  <c r="J11" i="10" s="1"/>
  <c r="G14" i="10"/>
  <c r="J14" i="10" s="1"/>
  <c r="G17" i="10"/>
  <c r="J17" i="10" s="1"/>
  <c r="G20" i="10"/>
  <c r="J20" i="10" s="1"/>
  <c r="G23" i="10"/>
  <c r="J23" i="10" s="1"/>
  <c r="G26" i="10"/>
  <c r="J26" i="10" s="1"/>
  <c r="G29" i="10"/>
  <c r="J29" i="10" s="1"/>
  <c r="G32" i="10"/>
  <c r="J32" i="10" s="1"/>
  <c r="G35" i="10"/>
  <c r="J35" i="10" s="1"/>
  <c r="G38" i="10"/>
  <c r="J38" i="10" s="1"/>
  <c r="G41" i="10"/>
  <c r="J41" i="10" s="1"/>
  <c r="G44" i="10"/>
  <c r="J44" i="10" s="1"/>
  <c r="G47" i="10"/>
  <c r="J47" i="10" s="1"/>
  <c r="G50" i="10"/>
  <c r="J50" i="10" s="1"/>
  <c r="G53" i="10"/>
  <c r="J53" i="10" s="1"/>
  <c r="G56" i="10"/>
  <c r="J56" i="10" s="1"/>
  <c r="G59" i="10"/>
  <c r="J59" i="10" s="1"/>
  <c r="G62" i="10"/>
  <c r="J62" i="10" s="1"/>
  <c r="G65" i="10"/>
  <c r="J65" i="10" s="1"/>
  <c r="G68" i="10"/>
  <c r="J68" i="10" s="1"/>
  <c r="G71" i="10"/>
  <c r="J71" i="10" s="1"/>
  <c r="G74" i="10"/>
  <c r="J74" i="10" s="1"/>
  <c r="G77" i="10"/>
  <c r="J77" i="10" s="1"/>
  <c r="G80" i="10"/>
  <c r="J80" i="10" s="1"/>
  <c r="G83" i="10"/>
  <c r="J83" i="10" s="1"/>
  <c r="G86" i="10"/>
  <c r="J86" i="10" s="1"/>
  <c r="G89" i="10"/>
  <c r="J89" i="10" s="1"/>
  <c r="G92" i="10"/>
  <c r="J92" i="10" s="1"/>
  <c r="G95" i="10"/>
  <c r="J95" i="10" s="1"/>
  <c r="G98" i="10"/>
  <c r="J98" i="10" s="1"/>
  <c r="G101" i="10"/>
  <c r="J101" i="10" s="1"/>
  <c r="G104" i="10"/>
  <c r="J104" i="10" s="1"/>
  <c r="G107" i="10"/>
  <c r="J107" i="10" s="1"/>
  <c r="G110" i="10"/>
  <c r="J110" i="10" s="1"/>
  <c r="G113" i="10"/>
  <c r="J113" i="10" s="1"/>
  <c r="G116" i="10"/>
  <c r="J116" i="10" s="1"/>
  <c r="G119" i="10"/>
  <c r="J119" i="10" s="1"/>
  <c r="G122" i="10"/>
  <c r="J122" i="10" s="1"/>
  <c r="G125" i="10"/>
  <c r="J125" i="10" s="1"/>
  <c r="G128" i="10"/>
  <c r="J128" i="10" s="1"/>
  <c r="G131" i="10"/>
  <c r="J131" i="10" s="1"/>
  <c r="G134" i="10"/>
  <c r="J134" i="10" s="1"/>
  <c r="G137" i="10"/>
  <c r="J137" i="10" s="1"/>
  <c r="G140" i="10"/>
  <c r="J140" i="10" s="1"/>
  <c r="G143" i="10"/>
  <c r="J143" i="10" s="1"/>
  <c r="G146" i="10"/>
  <c r="J146" i="10" s="1"/>
  <c r="G149" i="10"/>
  <c r="J149" i="10" s="1"/>
  <c r="G152" i="10"/>
  <c r="J152" i="10" s="1"/>
  <c r="G155" i="10"/>
  <c r="J155" i="10" s="1"/>
  <c r="G158" i="10"/>
  <c r="J158" i="10" s="1"/>
  <c r="G161" i="10"/>
  <c r="J161" i="10" s="1"/>
  <c r="G164" i="10"/>
  <c r="J164" i="10" s="1"/>
  <c r="G167" i="10"/>
  <c r="J167" i="10" s="1"/>
  <c r="G170" i="10"/>
  <c r="J170" i="10" s="1"/>
  <c r="G173" i="10"/>
  <c r="J173" i="10" s="1"/>
  <c r="G176" i="10"/>
  <c r="J176" i="10" s="1"/>
  <c r="G179" i="10"/>
  <c r="J179" i="10" s="1"/>
  <c r="G182" i="10"/>
  <c r="J182" i="10" s="1"/>
  <c r="G185" i="10"/>
  <c r="J185" i="10" s="1"/>
  <c r="G188" i="10"/>
  <c r="J188" i="10" s="1"/>
  <c r="G191" i="10"/>
  <c r="J191" i="10" s="1"/>
  <c r="G194" i="10"/>
  <c r="J194" i="10" s="1"/>
  <c r="G197" i="10"/>
  <c r="J197" i="10" s="1"/>
  <c r="G200" i="10"/>
  <c r="J200" i="10" s="1"/>
  <c r="G203" i="10"/>
  <c r="J203" i="10" s="1"/>
  <c r="G206" i="10"/>
  <c r="J206" i="10" s="1"/>
  <c r="G209" i="10"/>
  <c r="J209" i="10" s="1"/>
  <c r="G212" i="10"/>
  <c r="J212" i="10" s="1"/>
  <c r="G3" i="10"/>
  <c r="J3" i="10" s="1"/>
  <c r="G6" i="10"/>
  <c r="J6" i="10" s="1"/>
  <c r="G9" i="10"/>
  <c r="J9" i="10" s="1"/>
  <c r="G12" i="10"/>
  <c r="J12" i="10" s="1"/>
  <c r="G15" i="10"/>
  <c r="J15" i="10" s="1"/>
  <c r="G18" i="10"/>
  <c r="J18" i="10" s="1"/>
  <c r="G21" i="10"/>
  <c r="J21" i="10" s="1"/>
  <c r="G24" i="10"/>
  <c r="J24" i="10" s="1"/>
  <c r="G27" i="10"/>
  <c r="J27" i="10" s="1"/>
  <c r="G30" i="10"/>
  <c r="J30" i="10" s="1"/>
  <c r="G33" i="10"/>
  <c r="J33" i="10" s="1"/>
  <c r="G36" i="10"/>
  <c r="J36" i="10" s="1"/>
  <c r="G39" i="10"/>
  <c r="J39" i="10" s="1"/>
  <c r="G42" i="10"/>
  <c r="J42" i="10" s="1"/>
  <c r="G45" i="10"/>
  <c r="J45" i="10" s="1"/>
  <c r="G48" i="10"/>
  <c r="J48" i="10" s="1"/>
  <c r="G51" i="10"/>
  <c r="J51" i="10" s="1"/>
  <c r="G54" i="10"/>
  <c r="J54" i="10" s="1"/>
  <c r="G57" i="10"/>
  <c r="J57" i="10" s="1"/>
  <c r="G60" i="10"/>
  <c r="J60" i="10" s="1"/>
  <c r="G63" i="10"/>
  <c r="J63" i="10" s="1"/>
  <c r="G66" i="10"/>
  <c r="J66" i="10" s="1"/>
  <c r="G69" i="10"/>
  <c r="J69" i="10" s="1"/>
  <c r="G72" i="10"/>
  <c r="J72" i="10" s="1"/>
  <c r="G75" i="10"/>
  <c r="J75" i="10" s="1"/>
  <c r="G78" i="10"/>
  <c r="J78" i="10" s="1"/>
  <c r="G81" i="10"/>
  <c r="J81" i="10" s="1"/>
  <c r="G84" i="10"/>
  <c r="J84" i="10" s="1"/>
  <c r="G87" i="10"/>
  <c r="J87" i="10" s="1"/>
  <c r="G90" i="10"/>
  <c r="J90" i="10" s="1"/>
  <c r="G93" i="10"/>
  <c r="J93" i="10" s="1"/>
  <c r="G96" i="10"/>
  <c r="J96" i="10" s="1"/>
  <c r="G99" i="10"/>
  <c r="J99" i="10" s="1"/>
  <c r="G102" i="10"/>
  <c r="J102" i="10" s="1"/>
  <c r="G105" i="10"/>
  <c r="J105" i="10" s="1"/>
  <c r="G108" i="10"/>
  <c r="J108" i="10" s="1"/>
  <c r="G111" i="10"/>
  <c r="J111" i="10" s="1"/>
  <c r="G114" i="10"/>
  <c r="J114" i="10" s="1"/>
  <c r="G117" i="10"/>
  <c r="J117" i="10" s="1"/>
  <c r="G120" i="10"/>
  <c r="J120" i="10" s="1"/>
  <c r="G123" i="10"/>
  <c r="J123" i="10" s="1"/>
  <c r="G126" i="10"/>
  <c r="J126" i="10" s="1"/>
  <c r="G129" i="10"/>
  <c r="J129" i="10" s="1"/>
  <c r="G132" i="10"/>
  <c r="J132" i="10" s="1"/>
  <c r="G135" i="10"/>
  <c r="J135" i="10" s="1"/>
  <c r="G138" i="10"/>
  <c r="J138" i="10" s="1"/>
  <c r="G141" i="10"/>
  <c r="J141" i="10" s="1"/>
  <c r="G144" i="10"/>
  <c r="J144" i="10" s="1"/>
  <c r="G147" i="10"/>
  <c r="J147" i="10" s="1"/>
  <c r="G150" i="10"/>
  <c r="J150" i="10" s="1"/>
  <c r="G153" i="10"/>
  <c r="J153" i="10" s="1"/>
  <c r="G156" i="10"/>
  <c r="J156" i="10" s="1"/>
  <c r="G159" i="10"/>
  <c r="J159" i="10" s="1"/>
  <c r="G162" i="10"/>
  <c r="J162" i="10" s="1"/>
  <c r="G165" i="10"/>
  <c r="J165" i="10" s="1"/>
  <c r="G168" i="10"/>
  <c r="J168" i="10" s="1"/>
  <c r="G171" i="10"/>
  <c r="J171" i="10" s="1"/>
  <c r="G174" i="10"/>
  <c r="J174" i="10" s="1"/>
  <c r="G177" i="10"/>
  <c r="J177" i="10" s="1"/>
  <c r="G180" i="10"/>
  <c r="J180" i="10" s="1"/>
  <c r="G183" i="10"/>
  <c r="J183" i="10" s="1"/>
  <c r="G186" i="10"/>
  <c r="J186" i="10" s="1"/>
  <c r="G189" i="10"/>
  <c r="J189" i="10" s="1"/>
  <c r="G192" i="10"/>
  <c r="J192" i="10" s="1"/>
  <c r="G195" i="10"/>
  <c r="J195" i="10" s="1"/>
  <c r="G198" i="10"/>
  <c r="J198" i="10" s="1"/>
  <c r="G201" i="10"/>
  <c r="J201" i="10" s="1"/>
  <c r="G204" i="10"/>
  <c r="J204" i="10" s="1"/>
  <c r="G207" i="10"/>
  <c r="J207" i="10" s="1"/>
  <c r="G210" i="10"/>
  <c r="J210" i="10" s="1"/>
  <c r="G213" i="10"/>
  <c r="J213" i="10" s="1"/>
  <c r="G4" i="10"/>
  <c r="J4" i="10" s="1"/>
  <c r="G7" i="10"/>
  <c r="J7" i="10" s="1"/>
  <c r="G10" i="10"/>
  <c r="J10" i="10" s="1"/>
  <c r="G13" i="10"/>
  <c r="J13" i="10" s="1"/>
  <c r="G16" i="10"/>
  <c r="J16" i="10" s="1"/>
  <c r="G19" i="10"/>
  <c r="J19" i="10" s="1"/>
  <c r="G22" i="10"/>
  <c r="J22" i="10" s="1"/>
  <c r="G25" i="10"/>
  <c r="J25" i="10" s="1"/>
  <c r="G28" i="10"/>
  <c r="J28" i="10" s="1"/>
  <c r="G31" i="10"/>
  <c r="J31" i="10" s="1"/>
  <c r="G34" i="10"/>
  <c r="J34" i="10" s="1"/>
  <c r="G37" i="10"/>
  <c r="J37" i="10" s="1"/>
  <c r="G40" i="10"/>
  <c r="J40" i="10" s="1"/>
  <c r="G43" i="10"/>
  <c r="J43" i="10" s="1"/>
  <c r="G46" i="10"/>
  <c r="J46" i="10" s="1"/>
  <c r="G49" i="10"/>
  <c r="J49" i="10" s="1"/>
  <c r="G52" i="10"/>
  <c r="J52" i="10" s="1"/>
  <c r="G55" i="10"/>
  <c r="J55" i="10" s="1"/>
  <c r="G58" i="10"/>
  <c r="J58" i="10" s="1"/>
  <c r="G61" i="10"/>
  <c r="J61" i="10" s="1"/>
  <c r="G64" i="10"/>
  <c r="J64" i="10" s="1"/>
  <c r="G67" i="10"/>
  <c r="J67" i="10" s="1"/>
  <c r="G70" i="10"/>
  <c r="J70" i="10" s="1"/>
  <c r="G73" i="10"/>
  <c r="J73" i="10" s="1"/>
  <c r="G76" i="10"/>
  <c r="J76" i="10" s="1"/>
  <c r="G79" i="10"/>
  <c r="J79" i="10" s="1"/>
  <c r="G82" i="10"/>
  <c r="J82" i="10" s="1"/>
  <c r="G85" i="10"/>
  <c r="J85" i="10" s="1"/>
  <c r="G88" i="10"/>
  <c r="J88" i="10" s="1"/>
  <c r="G91" i="10"/>
  <c r="J91" i="10" s="1"/>
  <c r="G94" i="10"/>
  <c r="J94" i="10" s="1"/>
  <c r="G97" i="10"/>
  <c r="J97" i="10" s="1"/>
  <c r="G100" i="10"/>
  <c r="J100" i="10" s="1"/>
  <c r="G103" i="10"/>
  <c r="J103" i="10" s="1"/>
  <c r="G106" i="10"/>
  <c r="J106" i="10" s="1"/>
  <c r="G109" i="10"/>
  <c r="J109" i="10" s="1"/>
  <c r="G112" i="10"/>
  <c r="J112" i="10" s="1"/>
  <c r="G115" i="10"/>
  <c r="J115" i="10" s="1"/>
  <c r="G118" i="10"/>
  <c r="J118" i="10" s="1"/>
  <c r="G121" i="10"/>
  <c r="J121" i="10" s="1"/>
  <c r="G124" i="10"/>
  <c r="J124" i="10" s="1"/>
  <c r="G127" i="10"/>
  <c r="J127" i="10" s="1"/>
  <c r="G130" i="10"/>
  <c r="J130" i="10" s="1"/>
  <c r="G133" i="10"/>
  <c r="J133" i="10" s="1"/>
  <c r="G136" i="10"/>
  <c r="J136" i="10" s="1"/>
  <c r="G139" i="10"/>
  <c r="J139" i="10" s="1"/>
  <c r="G142" i="10"/>
  <c r="J142" i="10" s="1"/>
  <c r="G145" i="10"/>
  <c r="J145" i="10" s="1"/>
  <c r="G148" i="10"/>
  <c r="J148" i="10" s="1"/>
  <c r="G151" i="10"/>
  <c r="J151" i="10" s="1"/>
  <c r="G154" i="10"/>
  <c r="J154" i="10" s="1"/>
  <c r="G157" i="10"/>
  <c r="J157" i="10" s="1"/>
  <c r="G160" i="10"/>
  <c r="J160" i="10" s="1"/>
  <c r="G163" i="10"/>
  <c r="J163" i="10" s="1"/>
  <c r="G166" i="10"/>
  <c r="J166" i="10" s="1"/>
  <c r="G169" i="10"/>
  <c r="J169" i="10" s="1"/>
  <c r="G172" i="10"/>
  <c r="J172" i="10" s="1"/>
  <c r="G175" i="10"/>
  <c r="J175" i="10" s="1"/>
  <c r="G178" i="10"/>
  <c r="J178" i="10" s="1"/>
  <c r="G181" i="10"/>
  <c r="J181" i="10" s="1"/>
  <c r="G184" i="10"/>
  <c r="J184" i="10" s="1"/>
  <c r="G187" i="10"/>
  <c r="J187" i="10" s="1"/>
  <c r="G190" i="10"/>
  <c r="J190" i="10" s="1"/>
  <c r="G193" i="10"/>
  <c r="J193" i="10" s="1"/>
  <c r="G196" i="10"/>
  <c r="J196" i="10" s="1"/>
  <c r="G199" i="10"/>
  <c r="J199" i="10" s="1"/>
  <c r="G202" i="10"/>
  <c r="J202" i="10" s="1"/>
  <c r="G205" i="10"/>
  <c r="J205" i="10" s="1"/>
  <c r="G208" i="10"/>
  <c r="J208" i="10" s="1"/>
  <c r="G211" i="10"/>
  <c r="J211" i="10" s="1"/>
  <c r="G214" i="10"/>
  <c r="J214" i="10" s="1"/>
  <c r="G2" i="10"/>
  <c r="J2" i="10" s="1"/>
  <c r="N43" i="9" l="1"/>
  <c r="G43" i="12" s="1"/>
  <c r="L43" i="12" s="1"/>
  <c r="N165" i="9"/>
  <c r="G165" i="12" s="1"/>
  <c r="L165" i="12" s="1"/>
  <c r="N143" i="9"/>
  <c r="G143" i="12" s="1"/>
  <c r="L143" i="12" s="1"/>
  <c r="N14" i="9"/>
  <c r="G14" i="12" s="1"/>
  <c r="L14" i="12" s="1"/>
  <c r="N38" i="9"/>
  <c r="G38" i="12" s="1"/>
  <c r="L38" i="12" s="1"/>
  <c r="N78" i="9"/>
  <c r="G78" i="12" s="1"/>
  <c r="L78" i="12" s="1"/>
  <c r="N158" i="9"/>
  <c r="G158" i="12" s="1"/>
  <c r="L158" i="12" s="1"/>
  <c r="N195" i="9"/>
  <c r="G195" i="12" s="1"/>
  <c r="L195" i="12" s="1"/>
  <c r="N75" i="9"/>
  <c r="G75" i="12" s="1"/>
  <c r="L75" i="12" s="1"/>
  <c r="N125" i="9"/>
  <c r="G125" i="12" s="1"/>
  <c r="L125" i="12" s="1"/>
  <c r="N115" i="9"/>
  <c r="G115" i="12" s="1"/>
  <c r="L115" i="12" s="1"/>
  <c r="N192" i="9"/>
  <c r="G192" i="12" s="1"/>
  <c r="L192" i="12" s="1"/>
  <c r="N204" i="9"/>
  <c r="G204" i="12" s="1"/>
  <c r="L204" i="12" s="1"/>
  <c r="N179" i="9"/>
  <c r="G179" i="12" s="1"/>
  <c r="L179" i="12" s="1"/>
  <c r="N23" i="9"/>
  <c r="G23" i="12" s="1"/>
  <c r="L23" i="12" s="1"/>
  <c r="N9" i="9"/>
  <c r="G9" i="12" s="1"/>
  <c r="L9" i="12" s="1"/>
  <c r="N207" i="9"/>
  <c r="G207" i="12" s="1"/>
  <c r="L207" i="12" s="1"/>
  <c r="N126" i="9"/>
  <c r="G126" i="12" s="1"/>
  <c r="L126" i="12" s="1"/>
  <c r="N166" i="9"/>
  <c r="G166" i="12" s="1"/>
  <c r="L166" i="12" s="1"/>
  <c r="N206" i="9"/>
  <c r="G206" i="12" s="1"/>
  <c r="L206" i="12" s="1"/>
  <c r="N116" i="9"/>
  <c r="G116" i="12" s="1"/>
  <c r="L116" i="12" s="1"/>
  <c r="N16" i="9"/>
  <c r="G16" i="12" s="1"/>
  <c r="L16" i="12" s="1"/>
  <c r="N189" i="9"/>
  <c r="G189" i="12" s="1"/>
  <c r="L189" i="12" s="1"/>
  <c r="N40" i="9"/>
  <c r="G40" i="12" s="1"/>
  <c r="L40" i="12" s="1"/>
  <c r="N87" i="9"/>
  <c r="G87" i="12" s="1"/>
  <c r="L87" i="12" s="1"/>
  <c r="N32" i="9"/>
  <c r="G32" i="12" s="1"/>
  <c r="L32" i="12" s="1"/>
  <c r="N49" i="9"/>
  <c r="G49" i="12" s="1"/>
  <c r="L49" i="12" s="1"/>
  <c r="N177" i="9"/>
  <c r="G177" i="12" s="1"/>
  <c r="L177" i="12" s="1"/>
  <c r="N54" i="9"/>
  <c r="G54" i="12" s="1"/>
  <c r="L54" i="12" s="1"/>
  <c r="N94" i="9"/>
  <c r="G94" i="12" s="1"/>
  <c r="L94" i="12" s="1"/>
  <c r="N51" i="9"/>
  <c r="G51" i="12" s="1"/>
  <c r="L51" i="12" s="1"/>
  <c r="N140" i="9"/>
  <c r="G140" i="12" s="1"/>
  <c r="L140" i="12" s="1"/>
  <c r="N128" i="9"/>
  <c r="G128" i="12" s="1"/>
  <c r="L128" i="12" s="1"/>
  <c r="N149" i="9"/>
  <c r="G149" i="12" s="1"/>
  <c r="L149" i="12" s="1"/>
  <c r="N107" i="9"/>
  <c r="G107" i="12" s="1"/>
  <c r="L107" i="12" s="1"/>
  <c r="N101" i="9"/>
  <c r="G101" i="12" s="1"/>
  <c r="L101" i="12" s="1"/>
  <c r="N176" i="9"/>
  <c r="G176" i="12" s="1"/>
  <c r="L176" i="12" s="1"/>
  <c r="N104" i="9"/>
  <c r="G104" i="12" s="1"/>
  <c r="L104" i="12" s="1"/>
  <c r="N80" i="9"/>
  <c r="G80" i="12" s="1"/>
  <c r="L80" i="12" s="1"/>
  <c r="N124" i="9"/>
  <c r="G124" i="12" s="1"/>
  <c r="L124" i="12" s="1"/>
  <c r="N28" i="9"/>
  <c r="G28" i="12" s="1"/>
  <c r="L28" i="12" s="1"/>
  <c r="M60" i="9"/>
  <c r="N133" i="9"/>
  <c r="G133" i="12" s="1"/>
  <c r="L133" i="12" s="1"/>
  <c r="N53" i="9"/>
  <c r="G53" i="12" s="1"/>
  <c r="L53" i="12" s="1"/>
  <c r="M44" i="9"/>
  <c r="N44" i="9" s="1"/>
  <c r="G44" i="12" s="1"/>
  <c r="L44" i="12" s="1"/>
  <c r="N164" i="9"/>
  <c r="G164" i="12" s="1"/>
  <c r="L164" i="12" s="1"/>
  <c r="N163" i="9"/>
  <c r="G163" i="12" s="1"/>
  <c r="L163" i="12" s="1"/>
  <c r="N84" i="9"/>
  <c r="G84" i="12" s="1"/>
  <c r="L84" i="12" s="1"/>
  <c r="N156" i="9"/>
  <c r="G156" i="12" s="1"/>
  <c r="L156" i="12" s="1"/>
  <c r="N13" i="9"/>
  <c r="G13" i="12" s="1"/>
  <c r="L13" i="12" s="1"/>
  <c r="N69" i="9"/>
  <c r="G69" i="12" s="1"/>
  <c r="L69" i="12" s="1"/>
  <c r="N197" i="9"/>
  <c r="G197" i="12" s="1"/>
  <c r="L197" i="12" s="1"/>
  <c r="N20" i="9"/>
  <c r="G20" i="12" s="1"/>
  <c r="L20" i="12" s="1"/>
  <c r="N93" i="9"/>
  <c r="G93" i="12" s="1"/>
  <c r="L93" i="12" s="1"/>
  <c r="N68" i="9"/>
  <c r="G68" i="12" s="1"/>
  <c r="L68" i="12" s="1"/>
  <c r="N196" i="9"/>
  <c r="G196" i="12" s="1"/>
  <c r="L196" i="12" s="1"/>
  <c r="N118" i="9"/>
  <c r="G118" i="12" s="1"/>
  <c r="L118" i="12" s="1"/>
  <c r="N36" i="9"/>
  <c r="G36" i="12" s="1"/>
  <c r="L36" i="12" s="1"/>
  <c r="N92" i="9"/>
  <c r="G92" i="12" s="1"/>
  <c r="L92" i="12" s="1"/>
  <c r="N45" i="9"/>
  <c r="G45" i="12" s="1"/>
  <c r="L45" i="12" s="1"/>
  <c r="N132" i="9"/>
  <c r="G132" i="12" s="1"/>
  <c r="L132" i="12" s="1"/>
  <c r="N155" i="9"/>
  <c r="G155" i="12" s="1"/>
  <c r="L155" i="12" s="1"/>
  <c r="N29" i="9"/>
  <c r="G29" i="12" s="1"/>
  <c r="L29" i="12" s="1"/>
  <c r="N157" i="9"/>
  <c r="G157" i="12" s="1"/>
  <c r="L157" i="12" s="1"/>
  <c r="N12" i="9"/>
  <c r="G12" i="12" s="1"/>
  <c r="L12" i="12" s="1"/>
  <c r="N188" i="9"/>
  <c r="G188" i="12" s="1"/>
  <c r="L188" i="12" s="1"/>
  <c r="N77" i="9"/>
  <c r="G77" i="12" s="1"/>
  <c r="L77" i="12" s="1"/>
  <c r="M4" i="9"/>
  <c r="N4" i="9" s="1"/>
  <c r="G4" i="12" s="1"/>
  <c r="L4" i="12" s="1"/>
  <c r="N212" i="9"/>
  <c r="G212" i="12" s="1"/>
  <c r="L212" i="12" s="1"/>
  <c r="M52" i="9"/>
  <c r="N60" i="9"/>
  <c r="G60" i="12" s="1"/>
  <c r="L60" i="12" s="1"/>
  <c r="N211" i="9"/>
  <c r="G211" i="12" s="1"/>
  <c r="L211" i="12" s="1"/>
  <c r="N21" i="9"/>
  <c r="G21" i="12" s="1"/>
  <c r="L21" i="12" s="1"/>
  <c r="N6" i="9"/>
  <c r="G6" i="12" s="1"/>
  <c r="L6" i="12" s="1"/>
  <c r="N30" i="9"/>
  <c r="G30" i="12" s="1"/>
  <c r="L30" i="12" s="1"/>
  <c r="N62" i="9"/>
  <c r="G62" i="12" s="1"/>
  <c r="L62" i="12" s="1"/>
  <c r="N102" i="9"/>
  <c r="G102" i="12" s="1"/>
  <c r="L102" i="12" s="1"/>
  <c r="N142" i="9"/>
  <c r="G142" i="12" s="1"/>
  <c r="L142" i="12" s="1"/>
  <c r="N52" i="9"/>
  <c r="G52" i="12" s="1"/>
  <c r="L52" i="12" s="1"/>
  <c r="N108" i="9"/>
  <c r="G108" i="12" s="1"/>
  <c r="L108" i="12" s="1"/>
  <c r="N180" i="9"/>
  <c r="G180" i="12" s="1"/>
  <c r="L180" i="12" s="1"/>
  <c r="N61" i="9"/>
  <c r="G61" i="12" s="1"/>
  <c r="L61" i="12" s="1"/>
  <c r="N76" i="9"/>
  <c r="G76" i="12" s="1"/>
  <c r="L76" i="12" s="1"/>
  <c r="N205" i="9"/>
  <c r="G205" i="12" s="1"/>
  <c r="L205" i="12" s="1"/>
  <c r="N37" i="9"/>
  <c r="G37" i="12" s="1"/>
  <c r="L37" i="12" s="1"/>
  <c r="N148" i="9"/>
  <c r="G148" i="12" s="1"/>
  <c r="L148" i="12" s="1"/>
</calcChain>
</file>

<file path=xl/sharedStrings.xml><?xml version="1.0" encoding="utf-8"?>
<sst xmlns="http://schemas.openxmlformats.org/spreadsheetml/2006/main" count="4497" uniqueCount="411">
  <si>
    <t>No</t>
  </si>
  <si>
    <t>Kode</t>
  </si>
  <si>
    <t>Nama Perusahaan</t>
  </si>
  <si>
    <t>ABMM</t>
  </si>
  <si>
    <t>PT ABM Investama Tbk</t>
  </si>
  <si>
    <t>ADRO</t>
  </si>
  <si>
    <t>PT Adaro Energy Indonesia Tbk</t>
  </si>
  <si>
    <t>AKRA</t>
  </si>
  <si>
    <t>PT AKR Corporindo Tbk</t>
  </si>
  <si>
    <t>APEX</t>
  </si>
  <si>
    <t>PT Apexindo Pratama Duta Tbk</t>
  </si>
  <si>
    <t>BESS</t>
  </si>
  <si>
    <t>PT Batulicin Nusantara Maritim Tbk</t>
  </si>
  <si>
    <t>BIPI</t>
  </si>
  <si>
    <t>PT Astrindo Nusantara Infrastruktur Tbk</t>
  </si>
  <si>
    <t>BSSR</t>
  </si>
  <si>
    <t>PT Baramulti Suksessarana Tbk</t>
  </si>
  <si>
    <t>BULL</t>
  </si>
  <si>
    <t>PT Buana Lintas Lautan Tbk</t>
  </si>
  <si>
    <t>BUMI</t>
  </si>
  <si>
    <t>PT Bumi Resources Tbk</t>
  </si>
  <si>
    <t>BYAN</t>
  </si>
  <si>
    <t>PT Bayan Resources Tbk</t>
  </si>
  <si>
    <t>CNKO</t>
  </si>
  <si>
    <t>PT Exploitasi Energi Indonesia Tbk</t>
  </si>
  <si>
    <t>DEWA</t>
  </si>
  <si>
    <t>PT Darma Henwa Tbk</t>
  </si>
  <si>
    <t>DOID</t>
  </si>
  <si>
    <t>PT Delta Dunia Makmur Tbk</t>
  </si>
  <si>
    <t>DWGL</t>
  </si>
  <si>
    <t>PT Dwi Guna Laksana Tbk</t>
  </si>
  <si>
    <t>ELSA</t>
  </si>
  <si>
    <t>PT Elnusa Tbk</t>
  </si>
  <si>
    <t>ENRG</t>
  </si>
  <si>
    <t>PT Energi Mega Persada Tbk</t>
  </si>
  <si>
    <t>GEMS</t>
  </si>
  <si>
    <t>PT Golden Energy Mines Tbk</t>
  </si>
  <si>
    <t>HITS</t>
  </si>
  <si>
    <t>PT Humpuss Intermoda Transportasi Tbk</t>
  </si>
  <si>
    <t>HRUM</t>
  </si>
  <si>
    <t>PT Harum Energy Tbk</t>
  </si>
  <si>
    <t>IATA</t>
  </si>
  <si>
    <t>PT MNC Energy Investments Tbk</t>
  </si>
  <si>
    <t>INDY</t>
  </si>
  <si>
    <t>PT Indika Energy Tbk</t>
  </si>
  <si>
    <t>ITMA</t>
  </si>
  <si>
    <t>PT Sumber Energi Andalan Tbk</t>
  </si>
  <si>
    <t>ITMG</t>
  </si>
  <si>
    <t>PT Indo Tambangraya Megah Tbk</t>
  </si>
  <si>
    <t>KKGI</t>
  </si>
  <si>
    <t>PT Resource Alam Indonesia Tbk</t>
  </si>
  <si>
    <t>LEAD</t>
  </si>
  <si>
    <t>PT Logindo Samudramakmur Tbk</t>
  </si>
  <si>
    <t>MBAP</t>
  </si>
  <si>
    <t>PT Mitrabara Adiperdana Tbk</t>
  </si>
  <si>
    <t>MBSS</t>
  </si>
  <si>
    <t>PT Mitrabahtera Segara Sejati Tbk</t>
  </si>
  <si>
    <t>MCOL</t>
  </si>
  <si>
    <t>PT Prima Andalan Mandiri Tbk</t>
  </si>
  <si>
    <t>MEDC</t>
  </si>
  <si>
    <t>PT Medco Energi Internasional Tbk</t>
  </si>
  <si>
    <t>MYOH</t>
  </si>
  <si>
    <t>PT Samindo Resources Tbk</t>
  </si>
  <si>
    <t>PGAS</t>
  </si>
  <si>
    <t>PT Perusahaan Gas Negara Tbk</t>
  </si>
  <si>
    <t>PKPK</t>
  </si>
  <si>
    <t>PT Perdana Karya Perkasa Tbk</t>
  </si>
  <si>
    <t>PSSI</t>
  </si>
  <si>
    <t>PT IMC Pelita Logistik Tbk</t>
  </si>
  <si>
    <t>PTBA</t>
  </si>
  <si>
    <t>PT Bukit Asam Tbk</t>
  </si>
  <si>
    <t>PTRO</t>
  </si>
  <si>
    <t>PT Petrosea Tbk</t>
  </si>
  <si>
    <t>RAJA</t>
  </si>
  <si>
    <t>PT Rukun Raharja Tbk</t>
  </si>
  <si>
    <t>RMKE</t>
  </si>
  <si>
    <t>PT RMK Energy Tbk</t>
  </si>
  <si>
    <t>SGER</t>
  </si>
  <si>
    <t>PT Sumber Global Energy Tbk</t>
  </si>
  <si>
    <t>SHIP</t>
  </si>
  <si>
    <t>PT Sillo Maritime Perdana Tbk</t>
  </si>
  <si>
    <t>SOCI</t>
  </si>
  <si>
    <t>PT Soechi Lines Tbk</t>
  </si>
  <si>
    <t>TAMU</t>
  </si>
  <si>
    <t>PT Pelayaran Tamarin Samudra Tbk</t>
  </si>
  <si>
    <t>TCPI</t>
  </si>
  <si>
    <t>PT Transcoal Pacific Tbk</t>
  </si>
  <si>
    <t>TEBE</t>
  </si>
  <si>
    <t>PT Dana Brata Luhur Tbk</t>
  </si>
  <si>
    <t>TOBA</t>
  </si>
  <si>
    <t>PT TBS Energi Utama Tbk</t>
  </si>
  <si>
    <t>TPMA</t>
  </si>
  <si>
    <t>PT Trans Power Marine Tbk</t>
  </si>
  <si>
    <t>UNIQ</t>
  </si>
  <si>
    <t>PT Ulima Nitra Tbk</t>
  </si>
  <si>
    <t>AMFG</t>
  </si>
  <si>
    <t>PT Asahimas Flat Glass Tbk</t>
  </si>
  <si>
    <t>ARKA</t>
  </si>
  <si>
    <t>PT Arkha Jayanti Persada Tbk</t>
  </si>
  <si>
    <t>ASGR</t>
  </si>
  <si>
    <t>PT Astra Graphia Tbk</t>
  </si>
  <si>
    <t>ASII</t>
  </si>
  <si>
    <t>PT Astra International Tbk</t>
  </si>
  <si>
    <t>BHIT</t>
  </si>
  <si>
    <t>PT MNC Asia Holding Tbk</t>
  </si>
  <si>
    <t>CAKK</t>
  </si>
  <si>
    <t>PT Cahayaputra Asa Keramik Tbk</t>
  </si>
  <si>
    <t>HEXA</t>
  </si>
  <si>
    <t>PT Hexindo Adiperkasa Tbk</t>
  </si>
  <si>
    <t>ICON</t>
  </si>
  <si>
    <t>PT Island Concepts Indonesia Tbk</t>
  </si>
  <si>
    <t>IKAI</t>
  </si>
  <si>
    <t>PT Intikeramik Alamasri Industri Tbk</t>
  </si>
  <si>
    <t>IKBI</t>
  </si>
  <si>
    <t>PT Sumi Indo Kabel Tbk</t>
  </si>
  <si>
    <t>IMPC</t>
  </si>
  <si>
    <t>PT Impack Pratama Industri Tbk</t>
  </si>
  <si>
    <t>INDX</t>
  </si>
  <si>
    <t>PT Tanah Laut Tbk</t>
  </si>
  <si>
    <t>JECC</t>
  </si>
  <si>
    <t>PT Jembo Cable Company Tbk</t>
  </si>
  <si>
    <t>KBLM</t>
  </si>
  <si>
    <t>PT Kabelindo Murni Tbk</t>
  </si>
  <si>
    <t>KIAS</t>
  </si>
  <si>
    <t>PT Keramika Indonesia Assosiasi Tbk</t>
  </si>
  <si>
    <t>KOBX</t>
  </si>
  <si>
    <t>PT Kobexindo Tractors Tbk</t>
  </si>
  <si>
    <t>KOIN</t>
  </si>
  <si>
    <t>PT Kokoh Inti Arebama Tbk</t>
  </si>
  <si>
    <t>KUAS</t>
  </si>
  <si>
    <t>PT Ace Oldfields Tbk</t>
  </si>
  <si>
    <t>LION</t>
  </si>
  <si>
    <t>PT Lion Metal Works Tbk</t>
  </si>
  <si>
    <t>MARK</t>
  </si>
  <si>
    <t>PT Mark Dynamics Indonesia Tbk</t>
  </si>
  <si>
    <t>SCCO</t>
  </si>
  <si>
    <t>SPTO</t>
  </si>
  <si>
    <t>PT Surya Pertiwi Tbk</t>
  </si>
  <si>
    <t>TIRA</t>
  </si>
  <si>
    <t>PT Tira Austenite Tbk</t>
  </si>
  <si>
    <t>UNTR</t>
  </si>
  <si>
    <t>PT United Tractors Tbk</t>
  </si>
  <si>
    <t>VOKS</t>
  </si>
  <si>
    <t>PT Voksel Electric Tbk</t>
  </si>
  <si>
    <t>PT Supreme Cable Manufacturing &amp; Commerce Tbk</t>
  </si>
  <si>
    <t>X1</t>
  </si>
  <si>
    <t>N</t>
  </si>
  <si>
    <t>K</t>
  </si>
  <si>
    <t>X2</t>
  </si>
  <si>
    <t>VA</t>
  </si>
  <si>
    <t>CE</t>
  </si>
  <si>
    <t>VACA</t>
  </si>
  <si>
    <t>VAHU</t>
  </si>
  <si>
    <t>SC</t>
  </si>
  <si>
    <t>STVA</t>
  </si>
  <si>
    <t>VAIC</t>
  </si>
  <si>
    <t>X3</t>
  </si>
  <si>
    <t>MVS</t>
  </si>
  <si>
    <t>Y</t>
  </si>
  <si>
    <t>Z</t>
  </si>
  <si>
    <t>DKI</t>
  </si>
  <si>
    <t>Periode</t>
  </si>
  <si>
    <t>SRDI</t>
  </si>
  <si>
    <t>Peringkat Proper</t>
  </si>
  <si>
    <t>Jumlah Saham Beredar</t>
  </si>
  <si>
    <t>Jumlah Komisaris Independen</t>
  </si>
  <si>
    <t>Jumlah Komisaris</t>
  </si>
  <si>
    <t>Tahun</t>
  </si>
  <si>
    <t>GA</t>
  </si>
  <si>
    <t>Tobin's Q</t>
  </si>
  <si>
    <t>Jumlah</t>
  </si>
  <si>
    <t>GRI 1</t>
  </si>
  <si>
    <t>GRI 2</t>
  </si>
  <si>
    <t>GRI 3</t>
  </si>
  <si>
    <t>GRI 11</t>
  </si>
  <si>
    <t>GRI 12</t>
  </si>
  <si>
    <t>GRI 14</t>
  </si>
  <si>
    <t>GRI 302</t>
  </si>
  <si>
    <t>GRI 303</t>
  </si>
  <si>
    <t>GRI 305</t>
  </si>
  <si>
    <t>GRI 306</t>
  </si>
  <si>
    <t>GRI 403</t>
  </si>
  <si>
    <t>HC</t>
  </si>
  <si>
    <t>IN</t>
  </si>
  <si>
    <t>OUT</t>
  </si>
  <si>
    <t>D</t>
  </si>
  <si>
    <t>TA</t>
  </si>
  <si>
    <t>Closing Price</t>
  </si>
  <si>
    <t>Sektor</t>
  </si>
  <si>
    <t>Bursa Efek Indonesia</t>
  </si>
  <si>
    <t>Financial Statement</t>
  </si>
  <si>
    <t>Annual Report</t>
  </si>
  <si>
    <t>Sustainability Report</t>
  </si>
  <si>
    <t>Industrials</t>
  </si>
  <si>
    <t>v</t>
  </si>
  <si>
    <t>AMIN</t>
  </si>
  <si>
    <t>PT Ateliers Mecaniques D Indonesia Tbk</t>
  </si>
  <si>
    <t>x</t>
  </si>
  <si>
    <t>APII</t>
  </si>
  <si>
    <t>PT Arita Prima Indonesia Tbk</t>
  </si>
  <si>
    <t>ARNA</t>
  </si>
  <si>
    <t>PT Arwana Citramulia Tbk</t>
  </si>
  <si>
    <t>BINO</t>
  </si>
  <si>
    <t>PT Perma Plasindo Tbk</t>
  </si>
  <si>
    <t>BLUE</t>
  </si>
  <si>
    <t>PT Berkah Prima Perkasa Tbk</t>
  </si>
  <si>
    <t>BNBR</t>
  </si>
  <si>
    <t>PT Bakrie &amp; Brothers Tbk</t>
  </si>
  <si>
    <t>CCSI</t>
  </si>
  <si>
    <t>PT Communication Cable Systems Indonesia Tbk</t>
  </si>
  <si>
    <t>CRSN</t>
  </si>
  <si>
    <t>PT Carsurin Tbk</t>
  </si>
  <si>
    <t>CTTH</t>
  </si>
  <si>
    <t>PT Citatah Tbk</t>
  </si>
  <si>
    <t>DYAN</t>
  </si>
  <si>
    <t>PT Dyandra Media International Tbk</t>
  </si>
  <si>
    <t>FOLK</t>
  </si>
  <si>
    <t>PT Multi Garam Utama Tbk</t>
  </si>
  <si>
    <t>GPSO</t>
  </si>
  <si>
    <t>PT Geoprima Solusi Tbk</t>
  </si>
  <si>
    <t>HOPE</t>
  </si>
  <si>
    <t>PT Harapan Duta Pertiwi Tbk</t>
  </si>
  <si>
    <t>HYGN</t>
  </si>
  <si>
    <t>PT Ecocare Indo Pasifik Tbk</t>
  </si>
  <si>
    <t>IBFN</t>
  </si>
  <si>
    <t>PT Intan Baru Prana Tbk</t>
  </si>
  <si>
    <t>INTA</t>
  </si>
  <si>
    <t>PT Intraco Penta Tbk</t>
  </si>
  <si>
    <t>JTPE</t>
  </si>
  <si>
    <t>PT Jasuindo Tiga Perkasa Tbk</t>
  </si>
  <si>
    <t>KBLI</t>
  </si>
  <si>
    <t>PT KMI Wire &amp; Cable Tbk</t>
  </si>
  <si>
    <t>KING</t>
  </si>
  <si>
    <t>PT Hoffmen Cleanindo Tbk</t>
  </si>
  <si>
    <t>KPAL</t>
  </si>
  <si>
    <t>PT Steadfast Marine Tbk</t>
  </si>
  <si>
    <t>KONI</t>
  </si>
  <si>
    <t>PT Perdana Bangun Pusaka Tbk</t>
  </si>
  <si>
    <t>KRAH</t>
  </si>
  <si>
    <t>PT Grand Kartech Tbk</t>
  </si>
  <si>
    <t>LABA</t>
  </si>
  <si>
    <t>PT Green Power Group Tbk</t>
  </si>
  <si>
    <t>MDRN</t>
  </si>
  <si>
    <t>PT Modern Internasional Tbk</t>
  </si>
  <si>
    <t>MFMI</t>
  </si>
  <si>
    <t>PT Multifiling Mitra Indonesia Tbk</t>
  </si>
  <si>
    <t>MHKI</t>
  </si>
  <si>
    <t>PT Multi Hanna Kreasindo Tbk</t>
  </si>
  <si>
    <t>MLIA</t>
  </si>
  <si>
    <t>PT Mulia Industrindo Tbk</t>
  </si>
  <si>
    <t>MUTU</t>
  </si>
  <si>
    <t>PT Mutuagung Lestari Tbk</t>
  </si>
  <si>
    <t>NTBK</t>
  </si>
  <si>
    <t>PT Nusatama Berkah Tbk</t>
  </si>
  <si>
    <t>PADA</t>
  </si>
  <si>
    <t>PT Personel Alih Daya Tbk</t>
  </si>
  <si>
    <t>PIPA</t>
  </si>
  <si>
    <t>PT Multi Makmur Lemindo Tbk</t>
  </si>
  <si>
    <t>PTMP</t>
  </si>
  <si>
    <t>PT Mitra Pack Tbk</t>
  </si>
  <si>
    <t>SINI</t>
  </si>
  <si>
    <t>PT Singaraja Putra Tbk</t>
  </si>
  <si>
    <t>SKRN</t>
  </si>
  <si>
    <t>PT Superkrane Mitra Utama Tbk</t>
  </si>
  <si>
    <t>SMIL</t>
  </si>
  <si>
    <t>PT Sarana Mitra Luas Tbk</t>
  </si>
  <si>
    <t>SOSS</t>
  </si>
  <si>
    <t>PT Shield On Service Tbk</t>
  </si>
  <si>
    <t>TOTO</t>
  </si>
  <si>
    <t>PT Surya Toto Indonesia Tbk</t>
  </si>
  <si>
    <t>TRIL</t>
  </si>
  <si>
    <t>PT Triwira Insanlestari Tbk</t>
  </si>
  <si>
    <t>WIDI</t>
  </si>
  <si>
    <t>PT Widiant Jaya Krenindo Tbk</t>
  </si>
  <si>
    <t>VISI</t>
  </si>
  <si>
    <t>PT Satu Visi Putra Tbk</t>
  </si>
  <si>
    <t>ZBRA</t>
  </si>
  <si>
    <t>PT Dosni Roha Indonesia Tbk</t>
  </si>
  <si>
    <t>Energy</t>
  </si>
  <si>
    <t>ADMR</t>
  </si>
  <si>
    <t>PT Adaro Minerals Indonesia Tbk</t>
  </si>
  <si>
    <t>AIMS</t>
  </si>
  <si>
    <t>PT Artha Mahiya Investama Tbk</t>
  </si>
  <si>
    <t>ALII</t>
  </si>
  <si>
    <t>PT Ancara Logistics Indonesia Tbk</t>
  </si>
  <si>
    <t>ARII</t>
  </si>
  <si>
    <t>PT Atlas Resources Tbk</t>
  </si>
  <si>
    <t>ARTI</t>
  </si>
  <si>
    <t>PT Ratu Prabu Energi Tbk</t>
  </si>
  <si>
    <t>ATLA</t>
  </si>
  <si>
    <t>PT Atlantis Subsea Indonesia Tbk</t>
  </si>
  <si>
    <t>BBRM</t>
  </si>
  <si>
    <t>PT Pelayaran Nasional Bina Buana Raya Tbk</t>
  </si>
  <si>
    <t>BOSS</t>
  </si>
  <si>
    <t>PT Borneo Olah Sarana Sukses Tbk</t>
  </si>
  <si>
    <t>BSML</t>
  </si>
  <si>
    <t>PT Bintang Samudera Mandiri Lines Tbk</t>
  </si>
  <si>
    <t>CANI</t>
  </si>
  <si>
    <t>PT Capitol Nusantara Indonesia Tbk</t>
  </si>
  <si>
    <t>CBRE</t>
  </si>
  <si>
    <t>PT Cakra Buana Resources Energi Tbk</t>
  </si>
  <si>
    <t>CGAS</t>
  </si>
  <si>
    <t>PT Citra Nusantara Gemilang Tbk</t>
  </si>
  <si>
    <t>COAL</t>
  </si>
  <si>
    <t>PT Black Diamond Resources Tbk</t>
  </si>
  <si>
    <t>CUAN</t>
  </si>
  <si>
    <t>PT Petrindo Jaya Kreasi Tbk</t>
  </si>
  <si>
    <t>DSSA</t>
  </si>
  <si>
    <t>PT Dian Swastatika Sentosa Tbk</t>
  </si>
  <si>
    <t>FIRE</t>
  </si>
  <si>
    <t>PT Alfa Energi Investama Tbk</t>
  </si>
  <si>
    <t>GTBO</t>
  </si>
  <si>
    <t>PT Garda Tujuh Buana Tbk</t>
  </si>
  <si>
    <t>GTSI</t>
  </si>
  <si>
    <t>PT GTS Internasional Tbk</t>
  </si>
  <si>
    <t>HILL</t>
  </si>
  <si>
    <t>PT Hillcon Tbk</t>
  </si>
  <si>
    <t>HUMI</t>
  </si>
  <si>
    <t>PT Humpuss Maritim Internasional Tbk</t>
  </si>
  <si>
    <t>INPS</t>
  </si>
  <si>
    <t>PT Indah Prakasa Sentosa Tbk</t>
  </si>
  <si>
    <t>JSKY</t>
  </si>
  <si>
    <t>PT Sky Energy Indonesia Tbk</t>
  </si>
  <si>
    <t>KOPI</t>
  </si>
  <si>
    <t>PT Mitra Energi Persada Tbk</t>
  </si>
  <si>
    <t>MAHA</t>
  </si>
  <si>
    <t>PT Mandiri Herindo Adiperkasa Tbk</t>
  </si>
  <si>
    <t>MKAP</t>
  </si>
  <si>
    <t>PT Multikarya Asia Pasifik Raya Tbk</t>
  </si>
  <si>
    <t>MTFN</t>
  </si>
  <si>
    <t>PT Capitalinc Investment Tbk</t>
  </si>
  <si>
    <t>PTIS</t>
  </si>
  <si>
    <t>PT Indo Straits Tbk</t>
  </si>
  <si>
    <t>RGAS</t>
  </si>
  <si>
    <t>PT Kian Santang Muliatama Tbk</t>
  </si>
  <si>
    <t>RIGS</t>
  </si>
  <si>
    <t>PT Rig Tenders Tbk</t>
  </si>
  <si>
    <t>RMKO</t>
  </si>
  <si>
    <t>PT Royaltama Mulia Kontraktorindo Tbk</t>
  </si>
  <si>
    <t>RUIS</t>
  </si>
  <si>
    <t>PT Radiant Utama Interinsco Tbk</t>
  </si>
  <si>
    <t>SEMA</t>
  </si>
  <si>
    <t>PT Semacom Integrated Tbk</t>
  </si>
  <si>
    <t>SICO</t>
  </si>
  <si>
    <t>PT Sigma Energy Compressindo Tbk</t>
  </si>
  <si>
    <t>SMMT</t>
  </si>
  <si>
    <t>PT Golden Eagle Energy Tbk</t>
  </si>
  <si>
    <t>SMRU</t>
  </si>
  <si>
    <t>PT SMR Utama Tbk</t>
  </si>
  <si>
    <t>SUGI</t>
  </si>
  <si>
    <t>PT Sugih Energy Tbk</t>
  </si>
  <si>
    <t>SUNI</t>
  </si>
  <si>
    <t>PT Sunindo Pratama Tbk</t>
  </si>
  <si>
    <t>SURE</t>
  </si>
  <si>
    <t>PT Super Energy Tbk</t>
  </si>
  <si>
    <t>TRAM</t>
  </si>
  <si>
    <t>PT Trada Alam Minera Tbk</t>
  </si>
  <si>
    <t>WINS</t>
  </si>
  <si>
    <t>PT Wintermar Offshore Marine Tbk</t>
  </si>
  <si>
    <t>WOWS</t>
  </si>
  <si>
    <t>PT Ginting Jaya Energi Tbk</t>
  </si>
  <si>
    <t>Kriteria Sampel Penelitian</t>
  </si>
  <si>
    <t>Perusahaan Sektur Industri dan Energi yang terdaftar di Bursa Efek Indonesia</t>
  </si>
  <si>
    <r>
      <t xml:space="preserve">Perusahaan tersebut yang menerbitkan </t>
    </r>
    <r>
      <rPr>
        <i/>
        <sz val="12"/>
        <color rgb="FF000000"/>
        <rFont val="Times New Roman"/>
        <family val="1"/>
      </rPr>
      <t>Financial Statement</t>
    </r>
  </si>
  <si>
    <r>
      <t xml:space="preserve">Perusahaan tersebut yang menerbitkan </t>
    </r>
    <r>
      <rPr>
        <i/>
        <sz val="12"/>
        <color rgb="FF000000"/>
        <rFont val="Times New Roman"/>
        <family val="1"/>
      </rPr>
      <t>Annual Report</t>
    </r>
  </si>
  <si>
    <r>
      <t xml:space="preserve">Perusahaan tersebut yang menerbitkan </t>
    </r>
    <r>
      <rPr>
        <i/>
        <sz val="12"/>
        <color rgb="FF000000"/>
        <rFont val="Times New Roman"/>
        <family val="1"/>
      </rPr>
      <t>Sustainability Report</t>
    </r>
  </si>
  <si>
    <t>Sampel Perusahaan yang terpilih</t>
  </si>
  <si>
    <t>Periode Penelitian</t>
  </si>
  <si>
    <t>Total Sampel Penelitian</t>
  </si>
  <si>
    <t>Keterangan =</t>
  </si>
  <si>
    <t>Y = Nilai Perusahaan</t>
  </si>
  <si>
    <t>Rumus =</t>
  </si>
  <si>
    <t>DKI = Jumlah Komisaris Independen / Jumlah Komisaris X 100</t>
  </si>
  <si>
    <t>Tobin's Q = MVS + D / TA</t>
  </si>
  <si>
    <t>MVS = Closing Price X Jumlah Saham Beredar</t>
  </si>
  <si>
    <t>D = Total Hutang</t>
  </si>
  <si>
    <t>TA = Total Aset</t>
  </si>
  <si>
    <t xml:space="preserve">Rumus = </t>
  </si>
  <si>
    <t>VA = OUT - IN</t>
  </si>
  <si>
    <t>VACA = VA / CE</t>
  </si>
  <si>
    <t>VAHU = VA / HC</t>
  </si>
  <si>
    <t>STVA = SC / VA</t>
  </si>
  <si>
    <t>VAIC = VACA + VAHU + STVA</t>
  </si>
  <si>
    <t>Keteangan =</t>
  </si>
  <si>
    <t>OUT = Total Pendapatan</t>
  </si>
  <si>
    <t>IN = Beban Usaha</t>
  </si>
  <si>
    <t>CE = Total Ekuitas - Laba</t>
  </si>
  <si>
    <t>HC = Beban Karyawan</t>
  </si>
  <si>
    <t>SC = VA - HC</t>
  </si>
  <si>
    <t>Pedoman =</t>
  </si>
  <si>
    <t>Pemeringkatan PROPER</t>
  </si>
  <si>
    <t>Peringkat =</t>
  </si>
  <si>
    <t>Emas = 5</t>
  </si>
  <si>
    <t>Hijau = 4</t>
  </si>
  <si>
    <t>Biru = 3</t>
  </si>
  <si>
    <t>Merah = 2</t>
  </si>
  <si>
    <t>Hitam = 1</t>
  </si>
  <si>
    <t>SRDI = N / K</t>
  </si>
  <si>
    <t>GRI 2021 = 117 Item</t>
  </si>
  <si>
    <t>N = Jumlah item yang diungkapkan</t>
  </si>
  <si>
    <t>K = Jumlah item yang seharusnya diungkapkan</t>
  </si>
  <si>
    <t>X1_Z</t>
  </si>
  <si>
    <t>X2_Z</t>
  </si>
  <si>
    <t>X3_Z</t>
  </si>
  <si>
    <r>
      <t xml:space="preserve">X1 = </t>
    </r>
    <r>
      <rPr>
        <i/>
        <sz val="12"/>
        <color theme="1"/>
        <rFont val="Times New Roman"/>
        <family val="1"/>
      </rPr>
      <t>Sustainability Report</t>
    </r>
  </si>
  <si>
    <r>
      <t xml:space="preserve">X2 = </t>
    </r>
    <r>
      <rPr>
        <i/>
        <sz val="12"/>
        <color theme="1"/>
        <rFont val="Times New Roman"/>
        <family val="1"/>
      </rPr>
      <t>Green Accounting</t>
    </r>
  </si>
  <si>
    <r>
      <t xml:space="preserve">X3 = </t>
    </r>
    <r>
      <rPr>
        <i/>
        <sz val="12"/>
        <color theme="1"/>
        <rFont val="Times New Roman"/>
        <family val="1"/>
      </rPr>
      <t>Intellectual Capital</t>
    </r>
  </si>
  <si>
    <r>
      <t xml:space="preserve">Z = </t>
    </r>
    <r>
      <rPr>
        <i/>
        <sz val="12"/>
        <color theme="1"/>
        <rFont val="Times New Roman"/>
        <family val="1"/>
      </rPr>
      <t>Good Corporate Governance</t>
    </r>
  </si>
  <si>
    <r>
      <t xml:space="preserve">X1_Z = Moderasi </t>
    </r>
    <r>
      <rPr>
        <i/>
        <sz val="12"/>
        <color theme="1"/>
        <rFont val="Times New Roman"/>
        <family val="1"/>
      </rPr>
      <t>Sustainability Report</t>
    </r>
  </si>
  <si>
    <r>
      <t xml:space="preserve">X2_Z = Moderasi </t>
    </r>
    <r>
      <rPr>
        <i/>
        <sz val="12"/>
        <color theme="1"/>
        <rFont val="Times New Roman"/>
        <family val="1"/>
      </rPr>
      <t>Green Accounting</t>
    </r>
  </si>
  <si>
    <r>
      <t xml:space="preserve">X3_Z = Moderasi </t>
    </r>
    <r>
      <rPr>
        <i/>
        <sz val="12"/>
        <color theme="1"/>
        <rFont val="Times New Roman"/>
        <family val="1"/>
      </rPr>
      <t>Intellectual Capital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</si>
</sst>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Rp&quot;* #,##0_-;\-&quot;Rp&quot;* #,##0_-;_-&quot;Rp&quot;* &quot;-&quot;_-;_-@_-"/>
    <numFmt numFmtId="164" formatCode="#,##0.000000000"/>
    <numFmt numFmtId="165" formatCode="0.000000000"/>
  </numFmts>
  <fonts count="8" x14ac:knownFonts="1">
    <font>
      <sz val="12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i/>
      <sz val="12"/>
      <color theme="1"/>
      <name val="Times New Roman"/>
      <family val="1"/>
    </font>
    <font>
      <i/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2" borderId="1" xfId="0" applyNumberFormat="1" applyFont="1" applyFill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3" borderId="1" xfId="0" applyFont="1" applyFill="1" applyBorder="1" applyAlignment="1">
      <alignment horizontal="center" vertical="center"/>
    </xf>
    <xf numFmtId="37" fontId="3" fillId="3" borderId="1" xfId="0" applyNumberFormat="1" applyFont="1" applyFill="1" applyBorder="1" applyAlignment="1">
      <alignment horizontal="center" vertical="center"/>
    </xf>
    <xf numFmtId="37" fontId="2" fillId="3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37" fontId="3" fillId="4" borderId="1" xfId="0" applyNumberFormat="1" applyFont="1" applyFill="1" applyBorder="1" applyAlignment="1">
      <alignment horizontal="center" vertical="center"/>
    </xf>
    <xf numFmtId="37" fontId="2" fillId="4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37" fontId="3" fillId="5" borderId="1" xfId="0" applyNumberFormat="1" applyFont="1" applyFill="1" applyBorder="1" applyAlignment="1">
      <alignment horizontal="center" vertical="center"/>
    </xf>
    <xf numFmtId="37" fontId="2" fillId="5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37" fontId="3" fillId="6" borderId="1" xfId="0" applyNumberFormat="1" applyFont="1" applyFill="1" applyBorder="1" applyAlignment="1">
      <alignment horizontal="center" vertical="center"/>
    </xf>
    <xf numFmtId="37" fontId="2" fillId="6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37" fontId="3" fillId="7" borderId="1" xfId="0" applyNumberFormat="1" applyFont="1" applyFill="1" applyBorder="1" applyAlignment="1">
      <alignment horizontal="center" vertical="center"/>
    </xf>
    <xf numFmtId="37" fontId="2" fillId="7" borderId="1" xfId="0" applyNumberFormat="1" applyFont="1" applyFill="1" applyBorder="1" applyAlignment="1">
      <alignment horizontal="center" vertical="center"/>
    </xf>
    <xf numFmtId="37" fontId="1" fillId="7" borderId="1" xfId="0" applyNumberFormat="1" applyFont="1" applyFill="1" applyBorder="1" applyAlignment="1">
      <alignment horizontal="center" vertical="center"/>
    </xf>
    <xf numFmtId="1" fontId="1" fillId="7" borderId="1" xfId="0" applyNumberFormat="1" applyFont="1" applyFill="1" applyBorder="1" applyAlignment="1">
      <alignment horizontal="center" vertical="center"/>
    </xf>
    <xf numFmtId="2" fontId="1" fillId="7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right" vertical="center"/>
    </xf>
    <xf numFmtId="2" fontId="1" fillId="7" borderId="1" xfId="0" applyNumberFormat="1" applyFont="1" applyFill="1" applyBorder="1" applyAlignment="1">
      <alignment horizontal="right" vertical="center"/>
    </xf>
    <xf numFmtId="0" fontId="2" fillId="7" borderId="1" xfId="0" applyFont="1" applyFill="1" applyBorder="1" applyAlignment="1">
      <alignment horizontal="center" vertical="center"/>
    </xf>
    <xf numFmtId="42" fontId="2" fillId="7" borderId="1" xfId="0" applyNumberFormat="1" applyFont="1" applyFill="1" applyBorder="1" applyAlignment="1">
      <alignment horizontal="right" vertical="center"/>
    </xf>
    <xf numFmtId="165" fontId="2" fillId="7" borderId="1" xfId="0" applyNumberFormat="1" applyFont="1" applyFill="1" applyBorder="1" applyAlignment="1">
      <alignment horizontal="right" vertical="center"/>
    </xf>
    <xf numFmtId="164" fontId="2" fillId="7" borderId="1" xfId="0" applyNumberFormat="1" applyFont="1" applyFill="1" applyBorder="1" applyAlignment="1">
      <alignment horizontal="right" vertical="center"/>
    </xf>
    <xf numFmtId="4" fontId="2" fillId="7" borderId="1" xfId="0" applyNumberFormat="1" applyFont="1" applyFill="1" applyBorder="1" applyAlignment="1">
      <alignment horizontal="right" vertical="center"/>
    </xf>
    <xf numFmtId="3" fontId="1" fillId="7" borderId="1" xfId="0" applyNumberFormat="1" applyFont="1" applyFill="1" applyBorder="1" applyAlignment="1">
      <alignment horizontal="right" vertical="center"/>
    </xf>
    <xf numFmtId="4" fontId="1" fillId="7" borderId="1" xfId="0" applyNumberFormat="1" applyFont="1" applyFill="1" applyBorder="1" applyAlignment="1">
      <alignment horizontal="right" vertical="center"/>
    </xf>
    <xf numFmtId="0" fontId="2" fillId="5" borderId="1" xfId="0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right" vertical="center"/>
    </xf>
    <xf numFmtId="4" fontId="1" fillId="5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right" vertical="center"/>
    </xf>
    <xf numFmtId="4" fontId="1" fillId="6" borderId="1" xfId="0" applyNumberFormat="1" applyFont="1" applyFill="1" applyBorder="1" applyAlignment="1">
      <alignment horizontal="right" vertical="center"/>
    </xf>
    <xf numFmtId="0" fontId="2" fillId="4" borderId="1" xfId="0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right" vertical="center"/>
    </xf>
    <xf numFmtId="4" fontId="1" fillId="4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3" fontId="1" fillId="3" borderId="1" xfId="0" applyNumberFormat="1" applyFont="1" applyFill="1" applyBorder="1" applyAlignment="1">
      <alignment horizontal="right" vertical="center"/>
    </xf>
    <xf numFmtId="42" fontId="2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165" fontId="2" fillId="3" borderId="1" xfId="0" applyNumberFormat="1" applyFont="1" applyFill="1" applyBorder="1" applyAlignment="1">
      <alignment horizontal="right" vertical="center"/>
    </xf>
    <xf numFmtId="16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37" fontId="1" fillId="3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37" fontId="1" fillId="4" borderId="1" xfId="0" applyNumberFormat="1" applyFont="1" applyFill="1" applyBorder="1" applyAlignment="1">
      <alignment horizontal="center" vertical="center"/>
    </xf>
    <xf numFmtId="1" fontId="1" fillId="4" borderId="1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right" vertical="center"/>
    </xf>
    <xf numFmtId="42" fontId="2" fillId="4" borderId="1" xfId="0" applyNumberFormat="1" applyFont="1" applyFill="1" applyBorder="1" applyAlignment="1">
      <alignment horizontal="right" vertical="center"/>
    </xf>
    <xf numFmtId="165" fontId="2" fillId="4" borderId="1" xfId="0" applyNumberFormat="1" applyFont="1" applyFill="1" applyBorder="1" applyAlignment="1">
      <alignment horizontal="right" vertical="center"/>
    </xf>
    <xf numFmtId="164" fontId="2" fillId="4" borderId="1" xfId="0" applyNumberFormat="1" applyFont="1" applyFill="1" applyBorder="1" applyAlignment="1">
      <alignment horizontal="right" vertical="center"/>
    </xf>
    <xf numFmtId="4" fontId="2" fillId="4" borderId="1" xfId="0" applyNumberFormat="1" applyFont="1" applyFill="1" applyBorder="1" applyAlignment="1">
      <alignment horizontal="right" vertical="center"/>
    </xf>
    <xf numFmtId="3" fontId="1" fillId="4" borderId="1" xfId="0" applyNumberFormat="1" applyFont="1" applyFill="1" applyBorder="1" applyAlignment="1">
      <alignment horizontal="right" vertical="center"/>
    </xf>
    <xf numFmtId="3" fontId="1" fillId="5" borderId="1" xfId="0" applyNumberFormat="1" applyFont="1" applyFill="1" applyBorder="1" applyAlignment="1">
      <alignment horizontal="right" vertical="center"/>
    </xf>
    <xf numFmtId="42" fontId="2" fillId="5" borderId="1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/>
    </xf>
    <xf numFmtId="165" fontId="2" fillId="5" borderId="1" xfId="0" applyNumberFormat="1" applyFont="1" applyFill="1" applyBorder="1" applyAlignment="1">
      <alignment horizontal="right" vertical="center"/>
    </xf>
    <xf numFmtId="164" fontId="2" fillId="5" borderId="1" xfId="0" applyNumberFormat="1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right" vertical="center"/>
    </xf>
    <xf numFmtId="37" fontId="1" fillId="5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37" fontId="1" fillId="6" borderId="1" xfId="0" applyNumberFormat="1" applyFont="1" applyFill="1" applyBorder="1" applyAlignment="1">
      <alignment horizontal="center" vertical="center"/>
    </xf>
    <xf numFmtId="1" fontId="1" fillId="6" borderId="1" xfId="0" applyNumberFormat="1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right" vertical="center"/>
    </xf>
    <xf numFmtId="42" fontId="2" fillId="6" borderId="1" xfId="0" applyNumberFormat="1" applyFont="1" applyFill="1" applyBorder="1" applyAlignment="1">
      <alignment horizontal="right" vertical="center"/>
    </xf>
    <xf numFmtId="165" fontId="2" fillId="6" borderId="1" xfId="0" applyNumberFormat="1" applyFont="1" applyFill="1" applyBorder="1" applyAlignment="1">
      <alignment horizontal="right" vertical="center"/>
    </xf>
    <xf numFmtId="164" fontId="2" fillId="6" borderId="1" xfId="0" applyNumberFormat="1" applyFont="1" applyFill="1" applyBorder="1" applyAlignment="1">
      <alignment horizontal="right" vertical="center"/>
    </xf>
    <xf numFmtId="4" fontId="2" fillId="6" borderId="1" xfId="0" applyNumberFormat="1" applyFont="1" applyFill="1" applyBorder="1" applyAlignment="1">
      <alignment horizontal="right" vertical="center"/>
    </xf>
    <xf numFmtId="3" fontId="1" fillId="6" borderId="1" xfId="0" applyNumberFormat="1" applyFont="1" applyFill="1" applyBorder="1" applyAlignment="1">
      <alignment horizontal="right" vertical="center"/>
    </xf>
    <xf numFmtId="0" fontId="2" fillId="8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12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13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/>
    </xf>
    <xf numFmtId="0" fontId="1" fillId="5" borderId="3" xfId="0" applyFont="1" applyFill="1" applyBorder="1" applyAlignment="1">
      <alignment horizontal="left" vertical="center"/>
    </xf>
    <xf numFmtId="0" fontId="1" fillId="5" borderId="4" xfId="0" applyFont="1" applyFill="1" applyBorder="1" applyAlignment="1">
      <alignment horizontal="left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left" vertical="center"/>
    </xf>
    <xf numFmtId="0" fontId="1" fillId="6" borderId="3" xfId="0" applyFont="1" applyFill="1" applyBorder="1" applyAlignment="1">
      <alignment horizontal="left" vertical="center"/>
    </xf>
    <xf numFmtId="0" fontId="1" fillId="6" borderId="4" xfId="0" applyFont="1" applyFill="1" applyBorder="1" applyAlignment="1">
      <alignment horizontal="left" vertic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ABFC6-7434-954E-A6DC-0B2DB5157DD4}">
  <dimension ref="A1:P164"/>
  <sheetViews>
    <sheetView workbookViewId="0">
      <selection activeCell="Q1" sqref="Q1"/>
    </sheetView>
  </sheetViews>
  <sheetFormatPr baseColWidth="10" defaultRowHeight="16" x14ac:dyDescent="0.2"/>
  <cols>
    <col min="1" max="1" width="4.1640625" style="1" bestFit="1" customWidth="1"/>
    <col min="2" max="2" width="7.6640625" style="1" bestFit="1" customWidth="1"/>
    <col min="3" max="3" width="43.83203125" style="1" bestFit="1" customWidth="1"/>
    <col min="4" max="4" width="9.5" style="1" bestFit="1" customWidth="1"/>
    <col min="5" max="16" width="6.83203125" style="1" customWidth="1"/>
    <col min="17" max="16384" width="10.83203125" style="1"/>
  </cols>
  <sheetData>
    <row r="1" spans="1:16" x14ac:dyDescent="0.2">
      <c r="A1" s="111" t="s">
        <v>0</v>
      </c>
      <c r="B1" s="111" t="s">
        <v>1</v>
      </c>
      <c r="C1" s="112" t="s">
        <v>2</v>
      </c>
      <c r="D1" s="112" t="s">
        <v>188</v>
      </c>
      <c r="E1" s="113" t="s">
        <v>189</v>
      </c>
      <c r="F1" s="113"/>
      <c r="G1" s="113"/>
      <c r="H1" s="114" t="s">
        <v>190</v>
      </c>
      <c r="I1" s="114"/>
      <c r="J1" s="114"/>
      <c r="K1" s="101" t="s">
        <v>191</v>
      </c>
      <c r="L1" s="101"/>
      <c r="M1" s="101"/>
      <c r="N1" s="102" t="s">
        <v>192</v>
      </c>
      <c r="O1" s="102"/>
      <c r="P1" s="102"/>
    </row>
    <row r="2" spans="1:16" x14ac:dyDescent="0.2">
      <c r="A2" s="111"/>
      <c r="B2" s="111"/>
      <c r="C2" s="112"/>
      <c r="D2" s="112"/>
      <c r="E2" s="91">
        <v>2021</v>
      </c>
      <c r="F2" s="91">
        <v>2022</v>
      </c>
      <c r="G2" s="91">
        <v>2023</v>
      </c>
      <c r="H2" s="92">
        <v>2021</v>
      </c>
      <c r="I2" s="92">
        <v>2022</v>
      </c>
      <c r="J2" s="92">
        <v>2023</v>
      </c>
      <c r="K2" s="93">
        <v>2021</v>
      </c>
      <c r="L2" s="93">
        <v>2022</v>
      </c>
      <c r="M2" s="93">
        <v>2023</v>
      </c>
      <c r="N2" s="94">
        <v>2021</v>
      </c>
      <c r="O2" s="94">
        <v>2022</v>
      </c>
      <c r="P2" s="94">
        <v>2023</v>
      </c>
    </row>
    <row r="3" spans="1:16" x14ac:dyDescent="0.2">
      <c r="A3" s="95">
        <v>1</v>
      </c>
      <c r="B3" s="95" t="s">
        <v>95</v>
      </c>
      <c r="C3" s="96" t="s">
        <v>96</v>
      </c>
      <c r="D3" s="97" t="s">
        <v>193</v>
      </c>
      <c r="E3" s="95" t="s">
        <v>194</v>
      </c>
      <c r="F3" s="95" t="s">
        <v>194</v>
      </c>
      <c r="G3" s="95" t="s">
        <v>194</v>
      </c>
      <c r="H3" s="95" t="s">
        <v>194</v>
      </c>
      <c r="I3" s="95" t="s">
        <v>194</v>
      </c>
      <c r="J3" s="95" t="s">
        <v>194</v>
      </c>
      <c r="K3" s="95" t="s">
        <v>194</v>
      </c>
      <c r="L3" s="95" t="s">
        <v>194</v>
      </c>
      <c r="M3" s="95" t="s">
        <v>194</v>
      </c>
      <c r="N3" s="95" t="s">
        <v>194</v>
      </c>
      <c r="O3" s="95" t="s">
        <v>194</v>
      </c>
      <c r="P3" s="95" t="s">
        <v>194</v>
      </c>
    </row>
    <row r="4" spans="1:16" x14ac:dyDescent="0.2">
      <c r="A4" s="95">
        <v>2</v>
      </c>
      <c r="B4" s="95" t="s">
        <v>195</v>
      </c>
      <c r="C4" s="96" t="s">
        <v>196</v>
      </c>
      <c r="D4" s="97" t="s">
        <v>193</v>
      </c>
      <c r="E4" s="95" t="s">
        <v>194</v>
      </c>
      <c r="F4" s="95" t="s">
        <v>194</v>
      </c>
      <c r="G4" s="95" t="s">
        <v>194</v>
      </c>
      <c r="H4" s="95" t="s">
        <v>194</v>
      </c>
      <c r="I4" s="95" t="s">
        <v>194</v>
      </c>
      <c r="J4" s="95" t="s">
        <v>194</v>
      </c>
      <c r="K4" s="95" t="s">
        <v>194</v>
      </c>
      <c r="L4" s="95" t="s">
        <v>194</v>
      </c>
      <c r="M4" s="95" t="s">
        <v>194</v>
      </c>
      <c r="N4" s="94" t="s">
        <v>197</v>
      </c>
      <c r="O4" s="94" t="s">
        <v>197</v>
      </c>
      <c r="P4" s="94" t="s">
        <v>197</v>
      </c>
    </row>
    <row r="5" spans="1:16" x14ac:dyDescent="0.2">
      <c r="A5" s="95">
        <v>3</v>
      </c>
      <c r="B5" s="95" t="s">
        <v>198</v>
      </c>
      <c r="C5" s="96" t="s">
        <v>199</v>
      </c>
      <c r="D5" s="97" t="s">
        <v>193</v>
      </c>
      <c r="E5" s="95" t="s">
        <v>194</v>
      </c>
      <c r="F5" s="95" t="s">
        <v>194</v>
      </c>
      <c r="G5" s="95" t="s">
        <v>194</v>
      </c>
      <c r="H5" s="95" t="s">
        <v>194</v>
      </c>
      <c r="I5" s="95" t="s">
        <v>194</v>
      </c>
      <c r="J5" s="95" t="s">
        <v>194</v>
      </c>
      <c r="K5" s="95" t="s">
        <v>194</v>
      </c>
      <c r="L5" s="95" t="s">
        <v>194</v>
      </c>
      <c r="M5" s="95" t="s">
        <v>194</v>
      </c>
      <c r="N5" s="94" t="s">
        <v>197</v>
      </c>
      <c r="O5" s="94" t="s">
        <v>197</v>
      </c>
      <c r="P5" s="94" t="s">
        <v>197</v>
      </c>
    </row>
    <row r="6" spans="1:16" x14ac:dyDescent="0.2">
      <c r="A6" s="95">
        <v>4</v>
      </c>
      <c r="B6" s="95" t="s">
        <v>97</v>
      </c>
      <c r="C6" s="96" t="s">
        <v>98</v>
      </c>
      <c r="D6" s="97" t="s">
        <v>193</v>
      </c>
      <c r="E6" s="95" t="s">
        <v>194</v>
      </c>
      <c r="F6" s="95" t="s">
        <v>194</v>
      </c>
      <c r="G6" s="95" t="s">
        <v>194</v>
      </c>
      <c r="H6" s="95" t="s">
        <v>194</v>
      </c>
      <c r="I6" s="95" t="s">
        <v>194</v>
      </c>
      <c r="J6" s="95" t="s">
        <v>194</v>
      </c>
      <c r="K6" s="95" t="s">
        <v>194</v>
      </c>
      <c r="L6" s="95" t="s">
        <v>194</v>
      </c>
      <c r="M6" s="95" t="s">
        <v>194</v>
      </c>
      <c r="N6" s="95" t="s">
        <v>194</v>
      </c>
      <c r="O6" s="95" t="s">
        <v>194</v>
      </c>
      <c r="P6" s="95" t="s">
        <v>194</v>
      </c>
    </row>
    <row r="7" spans="1:16" x14ac:dyDescent="0.2">
      <c r="A7" s="95">
        <v>5</v>
      </c>
      <c r="B7" s="95" t="s">
        <v>200</v>
      </c>
      <c r="C7" s="96" t="s">
        <v>201</v>
      </c>
      <c r="D7" s="97" t="s">
        <v>193</v>
      </c>
      <c r="E7" s="95" t="s">
        <v>194</v>
      </c>
      <c r="F7" s="95" t="s">
        <v>194</v>
      </c>
      <c r="G7" s="95" t="s">
        <v>194</v>
      </c>
      <c r="H7" s="95" t="s">
        <v>194</v>
      </c>
      <c r="I7" s="95" t="s">
        <v>194</v>
      </c>
      <c r="J7" s="95" t="s">
        <v>194</v>
      </c>
      <c r="K7" s="95" t="s">
        <v>194</v>
      </c>
      <c r="L7" s="95" t="s">
        <v>194</v>
      </c>
      <c r="M7" s="95" t="s">
        <v>194</v>
      </c>
      <c r="N7" s="94" t="s">
        <v>197</v>
      </c>
      <c r="O7" s="95" t="s">
        <v>194</v>
      </c>
      <c r="P7" s="95" t="s">
        <v>194</v>
      </c>
    </row>
    <row r="8" spans="1:16" x14ac:dyDescent="0.2">
      <c r="A8" s="95">
        <v>6</v>
      </c>
      <c r="B8" s="95" t="s">
        <v>99</v>
      </c>
      <c r="C8" s="96" t="s">
        <v>100</v>
      </c>
      <c r="D8" s="97" t="s">
        <v>193</v>
      </c>
      <c r="E8" s="95" t="s">
        <v>194</v>
      </c>
      <c r="F8" s="95" t="s">
        <v>194</v>
      </c>
      <c r="G8" s="95" t="s">
        <v>194</v>
      </c>
      <c r="H8" s="95" t="s">
        <v>194</v>
      </c>
      <c r="I8" s="95" t="s">
        <v>194</v>
      </c>
      <c r="J8" s="95" t="s">
        <v>194</v>
      </c>
      <c r="K8" s="95" t="s">
        <v>194</v>
      </c>
      <c r="L8" s="95" t="s">
        <v>194</v>
      </c>
      <c r="M8" s="95" t="s">
        <v>194</v>
      </c>
      <c r="N8" s="95" t="s">
        <v>194</v>
      </c>
      <c r="O8" s="95" t="s">
        <v>194</v>
      </c>
      <c r="P8" s="95" t="s">
        <v>194</v>
      </c>
    </row>
    <row r="9" spans="1:16" x14ac:dyDescent="0.2">
      <c r="A9" s="95">
        <v>7</v>
      </c>
      <c r="B9" s="95" t="s">
        <v>101</v>
      </c>
      <c r="C9" s="96" t="s">
        <v>102</v>
      </c>
      <c r="D9" s="97" t="s">
        <v>193</v>
      </c>
      <c r="E9" s="95" t="s">
        <v>194</v>
      </c>
      <c r="F9" s="95" t="s">
        <v>194</v>
      </c>
      <c r="G9" s="95" t="s">
        <v>194</v>
      </c>
      <c r="H9" s="95" t="s">
        <v>194</v>
      </c>
      <c r="I9" s="95" t="s">
        <v>194</v>
      </c>
      <c r="J9" s="95" t="s">
        <v>194</v>
      </c>
      <c r="K9" s="95" t="s">
        <v>194</v>
      </c>
      <c r="L9" s="95" t="s">
        <v>194</v>
      </c>
      <c r="M9" s="95" t="s">
        <v>194</v>
      </c>
      <c r="N9" s="95" t="s">
        <v>194</v>
      </c>
      <c r="O9" s="95" t="s">
        <v>194</v>
      </c>
      <c r="P9" s="95" t="s">
        <v>194</v>
      </c>
    </row>
    <row r="10" spans="1:16" x14ac:dyDescent="0.2">
      <c r="A10" s="95">
        <v>8</v>
      </c>
      <c r="B10" s="95" t="s">
        <v>103</v>
      </c>
      <c r="C10" s="96" t="s">
        <v>104</v>
      </c>
      <c r="D10" s="97" t="s">
        <v>193</v>
      </c>
      <c r="E10" s="95" t="s">
        <v>194</v>
      </c>
      <c r="F10" s="95" t="s">
        <v>194</v>
      </c>
      <c r="G10" s="95" t="s">
        <v>194</v>
      </c>
      <c r="H10" s="95" t="s">
        <v>194</v>
      </c>
      <c r="I10" s="95" t="s">
        <v>194</v>
      </c>
      <c r="J10" s="95" t="s">
        <v>194</v>
      </c>
      <c r="K10" s="95" t="s">
        <v>194</v>
      </c>
      <c r="L10" s="95" t="s">
        <v>194</v>
      </c>
      <c r="M10" s="95" t="s">
        <v>194</v>
      </c>
      <c r="N10" s="95" t="s">
        <v>194</v>
      </c>
      <c r="O10" s="95" t="s">
        <v>194</v>
      </c>
      <c r="P10" s="95" t="s">
        <v>194</v>
      </c>
    </row>
    <row r="11" spans="1:16" x14ac:dyDescent="0.2">
      <c r="A11" s="95">
        <v>9</v>
      </c>
      <c r="B11" s="95" t="s">
        <v>202</v>
      </c>
      <c r="C11" s="96" t="s">
        <v>203</v>
      </c>
      <c r="D11" s="97" t="s">
        <v>193</v>
      </c>
      <c r="E11" s="95" t="s">
        <v>194</v>
      </c>
      <c r="F11" s="95" t="s">
        <v>194</v>
      </c>
      <c r="G11" s="95" t="s">
        <v>194</v>
      </c>
      <c r="H11" s="95" t="s">
        <v>194</v>
      </c>
      <c r="I11" s="95" t="s">
        <v>194</v>
      </c>
      <c r="J11" s="95" t="s">
        <v>194</v>
      </c>
      <c r="K11" s="95" t="s">
        <v>194</v>
      </c>
      <c r="L11" s="95" t="s">
        <v>194</v>
      </c>
      <c r="M11" s="95" t="s">
        <v>194</v>
      </c>
      <c r="N11" s="92" t="s">
        <v>197</v>
      </c>
      <c r="O11" s="92" t="s">
        <v>197</v>
      </c>
      <c r="P11" s="92" t="s">
        <v>197</v>
      </c>
    </row>
    <row r="12" spans="1:16" x14ac:dyDescent="0.2">
      <c r="A12" s="95">
        <v>10</v>
      </c>
      <c r="B12" s="95" t="s">
        <v>204</v>
      </c>
      <c r="C12" s="96" t="s">
        <v>205</v>
      </c>
      <c r="D12" s="97" t="s">
        <v>193</v>
      </c>
      <c r="E12" s="95" t="s">
        <v>194</v>
      </c>
      <c r="F12" s="95" t="s">
        <v>194</v>
      </c>
      <c r="G12" s="95" t="s">
        <v>194</v>
      </c>
      <c r="H12" s="95" t="s">
        <v>194</v>
      </c>
      <c r="I12" s="95" t="s">
        <v>194</v>
      </c>
      <c r="J12" s="95" t="s">
        <v>194</v>
      </c>
      <c r="K12" s="95" t="s">
        <v>194</v>
      </c>
      <c r="L12" s="95" t="s">
        <v>194</v>
      </c>
      <c r="M12" s="95" t="s">
        <v>194</v>
      </c>
      <c r="N12" s="94" t="s">
        <v>197</v>
      </c>
      <c r="O12" s="94" t="s">
        <v>197</v>
      </c>
      <c r="P12" s="94" t="s">
        <v>197</v>
      </c>
    </row>
    <row r="13" spans="1:16" x14ac:dyDescent="0.2">
      <c r="A13" s="95">
        <v>11</v>
      </c>
      <c r="B13" s="95" t="s">
        <v>206</v>
      </c>
      <c r="C13" s="96" t="s">
        <v>207</v>
      </c>
      <c r="D13" s="97" t="s">
        <v>193</v>
      </c>
      <c r="E13" s="95" t="s">
        <v>194</v>
      </c>
      <c r="F13" s="95" t="s">
        <v>194</v>
      </c>
      <c r="G13" s="95" t="s">
        <v>194</v>
      </c>
      <c r="H13" s="95" t="s">
        <v>194</v>
      </c>
      <c r="I13" s="95" t="s">
        <v>194</v>
      </c>
      <c r="J13" s="95" t="s">
        <v>194</v>
      </c>
      <c r="K13" s="95" t="s">
        <v>194</v>
      </c>
      <c r="L13" s="95" t="s">
        <v>194</v>
      </c>
      <c r="M13" s="95" t="s">
        <v>194</v>
      </c>
      <c r="N13" s="94" t="s">
        <v>197</v>
      </c>
      <c r="O13" s="94" t="s">
        <v>197</v>
      </c>
      <c r="P13" s="94" t="s">
        <v>197</v>
      </c>
    </row>
    <row r="14" spans="1:16" x14ac:dyDescent="0.2">
      <c r="A14" s="95">
        <v>12</v>
      </c>
      <c r="B14" s="95" t="s">
        <v>105</v>
      </c>
      <c r="C14" s="96" t="s">
        <v>106</v>
      </c>
      <c r="D14" s="97" t="s">
        <v>193</v>
      </c>
      <c r="E14" s="95" t="s">
        <v>194</v>
      </c>
      <c r="F14" s="95" t="s">
        <v>194</v>
      </c>
      <c r="G14" s="95" t="s">
        <v>194</v>
      </c>
      <c r="H14" s="95" t="s">
        <v>194</v>
      </c>
      <c r="I14" s="95" t="s">
        <v>194</v>
      </c>
      <c r="J14" s="95" t="s">
        <v>194</v>
      </c>
      <c r="K14" s="95" t="s">
        <v>194</v>
      </c>
      <c r="L14" s="95" t="s">
        <v>194</v>
      </c>
      <c r="M14" s="95" t="s">
        <v>194</v>
      </c>
      <c r="N14" s="95" t="s">
        <v>194</v>
      </c>
      <c r="O14" s="95" t="s">
        <v>194</v>
      </c>
      <c r="P14" s="95" t="s">
        <v>194</v>
      </c>
    </row>
    <row r="15" spans="1:16" x14ac:dyDescent="0.2">
      <c r="A15" s="95">
        <v>13</v>
      </c>
      <c r="B15" s="95" t="s">
        <v>208</v>
      </c>
      <c r="C15" s="96" t="s">
        <v>209</v>
      </c>
      <c r="D15" s="97" t="s">
        <v>193</v>
      </c>
      <c r="E15" s="95" t="s">
        <v>194</v>
      </c>
      <c r="F15" s="95" t="s">
        <v>194</v>
      </c>
      <c r="G15" s="95" t="s">
        <v>194</v>
      </c>
      <c r="H15" s="95" t="s">
        <v>194</v>
      </c>
      <c r="I15" s="95" t="s">
        <v>194</v>
      </c>
      <c r="J15" s="95" t="s">
        <v>194</v>
      </c>
      <c r="K15" s="95" t="s">
        <v>194</v>
      </c>
      <c r="L15" s="95" t="s">
        <v>194</v>
      </c>
      <c r="M15" s="95" t="s">
        <v>194</v>
      </c>
      <c r="N15" s="94" t="s">
        <v>197</v>
      </c>
      <c r="O15" s="94" t="s">
        <v>197</v>
      </c>
      <c r="P15" s="94" t="s">
        <v>197</v>
      </c>
    </row>
    <row r="16" spans="1:16" x14ac:dyDescent="0.2">
      <c r="A16" s="95">
        <v>14</v>
      </c>
      <c r="B16" s="95" t="s">
        <v>210</v>
      </c>
      <c r="C16" s="96" t="s">
        <v>211</v>
      </c>
      <c r="D16" s="97" t="s">
        <v>193</v>
      </c>
      <c r="E16" s="95" t="s">
        <v>194</v>
      </c>
      <c r="F16" s="95" t="s">
        <v>194</v>
      </c>
      <c r="G16" s="95" t="s">
        <v>194</v>
      </c>
      <c r="H16" s="92" t="s">
        <v>197</v>
      </c>
      <c r="I16" s="92" t="s">
        <v>197</v>
      </c>
      <c r="J16" s="95" t="s">
        <v>194</v>
      </c>
      <c r="K16" s="92" t="s">
        <v>197</v>
      </c>
      <c r="L16" s="92" t="s">
        <v>197</v>
      </c>
      <c r="M16" s="95" t="s">
        <v>194</v>
      </c>
      <c r="N16" s="92" t="s">
        <v>197</v>
      </c>
      <c r="O16" s="92" t="s">
        <v>197</v>
      </c>
      <c r="P16" s="92" t="s">
        <v>197</v>
      </c>
    </row>
    <row r="17" spans="1:16" x14ac:dyDescent="0.2">
      <c r="A17" s="95">
        <v>15</v>
      </c>
      <c r="B17" s="95" t="s">
        <v>212</v>
      </c>
      <c r="C17" s="96" t="s">
        <v>213</v>
      </c>
      <c r="D17" s="97" t="s">
        <v>193</v>
      </c>
      <c r="E17" s="95" t="s">
        <v>194</v>
      </c>
      <c r="F17" s="95" t="s">
        <v>194</v>
      </c>
      <c r="G17" s="95" t="s">
        <v>194</v>
      </c>
      <c r="H17" s="95" t="s">
        <v>194</v>
      </c>
      <c r="I17" s="95" t="s">
        <v>194</v>
      </c>
      <c r="J17" s="95" t="s">
        <v>194</v>
      </c>
      <c r="K17" s="95" t="s">
        <v>194</v>
      </c>
      <c r="L17" s="95" t="s">
        <v>194</v>
      </c>
      <c r="M17" s="95" t="s">
        <v>194</v>
      </c>
      <c r="N17" s="95" t="s">
        <v>194</v>
      </c>
      <c r="O17" s="94" t="s">
        <v>197</v>
      </c>
      <c r="P17" s="95" t="s">
        <v>194</v>
      </c>
    </row>
    <row r="18" spans="1:16" x14ac:dyDescent="0.2">
      <c r="A18" s="95">
        <v>16</v>
      </c>
      <c r="B18" s="95" t="s">
        <v>214</v>
      </c>
      <c r="C18" s="96" t="s">
        <v>215</v>
      </c>
      <c r="D18" s="97" t="s">
        <v>193</v>
      </c>
      <c r="E18" s="95" t="s">
        <v>194</v>
      </c>
      <c r="F18" s="95" t="s">
        <v>194</v>
      </c>
      <c r="G18" s="95" t="s">
        <v>194</v>
      </c>
      <c r="H18" s="95" t="s">
        <v>194</v>
      </c>
      <c r="I18" s="95" t="s">
        <v>194</v>
      </c>
      <c r="J18" s="95" t="s">
        <v>194</v>
      </c>
      <c r="K18" s="95" t="s">
        <v>194</v>
      </c>
      <c r="L18" s="95" t="s">
        <v>194</v>
      </c>
      <c r="M18" s="95" t="s">
        <v>194</v>
      </c>
      <c r="N18" s="95" t="s">
        <v>194</v>
      </c>
      <c r="O18" s="94" t="s">
        <v>197</v>
      </c>
      <c r="P18" s="95" t="s">
        <v>194</v>
      </c>
    </row>
    <row r="19" spans="1:16" x14ac:dyDescent="0.2">
      <c r="A19" s="95">
        <v>17</v>
      </c>
      <c r="B19" s="95" t="s">
        <v>216</v>
      </c>
      <c r="C19" s="96" t="s">
        <v>217</v>
      </c>
      <c r="D19" s="97" t="s">
        <v>193</v>
      </c>
      <c r="E19" s="95" t="s">
        <v>194</v>
      </c>
      <c r="F19" s="95" t="s">
        <v>194</v>
      </c>
      <c r="G19" s="95" t="s">
        <v>194</v>
      </c>
      <c r="H19" s="92" t="s">
        <v>197</v>
      </c>
      <c r="I19" s="92" t="s">
        <v>197</v>
      </c>
      <c r="J19" s="95" t="s">
        <v>194</v>
      </c>
      <c r="K19" s="92" t="s">
        <v>197</v>
      </c>
      <c r="L19" s="92" t="s">
        <v>197</v>
      </c>
      <c r="M19" s="95" t="s">
        <v>194</v>
      </c>
      <c r="N19" s="92" t="s">
        <v>197</v>
      </c>
      <c r="O19" s="92" t="s">
        <v>197</v>
      </c>
      <c r="P19" s="95" t="s">
        <v>194</v>
      </c>
    </row>
    <row r="20" spans="1:16" x14ac:dyDescent="0.2">
      <c r="A20" s="95">
        <v>18</v>
      </c>
      <c r="B20" s="95" t="s">
        <v>218</v>
      </c>
      <c r="C20" s="96" t="s">
        <v>219</v>
      </c>
      <c r="D20" s="97" t="s">
        <v>193</v>
      </c>
      <c r="E20" s="95" t="s">
        <v>194</v>
      </c>
      <c r="F20" s="95" t="s">
        <v>194</v>
      </c>
      <c r="G20" s="95" t="s">
        <v>194</v>
      </c>
      <c r="H20" s="95" t="s">
        <v>194</v>
      </c>
      <c r="I20" s="95" t="s">
        <v>194</v>
      </c>
      <c r="J20" s="95" t="s">
        <v>194</v>
      </c>
      <c r="K20" s="95" t="s">
        <v>194</v>
      </c>
      <c r="L20" s="95" t="s">
        <v>194</v>
      </c>
      <c r="M20" s="95" t="s">
        <v>194</v>
      </c>
      <c r="N20" s="92" t="s">
        <v>197</v>
      </c>
      <c r="O20" s="95" t="s">
        <v>194</v>
      </c>
      <c r="P20" s="95" t="s">
        <v>194</v>
      </c>
    </row>
    <row r="21" spans="1:16" x14ac:dyDescent="0.2">
      <c r="A21" s="95">
        <v>19</v>
      </c>
      <c r="B21" s="95" t="s">
        <v>107</v>
      </c>
      <c r="C21" s="96" t="s">
        <v>108</v>
      </c>
      <c r="D21" s="97" t="s">
        <v>193</v>
      </c>
      <c r="E21" s="95" t="s">
        <v>194</v>
      </c>
      <c r="F21" s="95" t="s">
        <v>194</v>
      </c>
      <c r="G21" s="95" t="s">
        <v>194</v>
      </c>
      <c r="H21" s="95" t="s">
        <v>194</v>
      </c>
      <c r="I21" s="95" t="s">
        <v>194</v>
      </c>
      <c r="J21" s="95" t="s">
        <v>194</v>
      </c>
      <c r="K21" s="95" t="s">
        <v>194</v>
      </c>
      <c r="L21" s="95" t="s">
        <v>194</v>
      </c>
      <c r="M21" s="95" t="s">
        <v>194</v>
      </c>
      <c r="N21" s="95" t="s">
        <v>194</v>
      </c>
      <c r="O21" s="95" t="s">
        <v>194</v>
      </c>
      <c r="P21" s="95" t="s">
        <v>194</v>
      </c>
    </row>
    <row r="22" spans="1:16" x14ac:dyDescent="0.2">
      <c r="A22" s="95">
        <v>20</v>
      </c>
      <c r="B22" s="95" t="s">
        <v>220</v>
      </c>
      <c r="C22" s="96" t="s">
        <v>221</v>
      </c>
      <c r="D22" s="97" t="s">
        <v>193</v>
      </c>
      <c r="E22" s="95" t="s">
        <v>194</v>
      </c>
      <c r="F22" s="95" t="s">
        <v>194</v>
      </c>
      <c r="G22" s="95" t="s">
        <v>194</v>
      </c>
      <c r="H22" s="95" t="s">
        <v>194</v>
      </c>
      <c r="I22" s="95" t="s">
        <v>194</v>
      </c>
      <c r="J22" s="95" t="s">
        <v>194</v>
      </c>
      <c r="K22" s="95" t="s">
        <v>194</v>
      </c>
      <c r="L22" s="95" t="s">
        <v>194</v>
      </c>
      <c r="M22" s="95" t="s">
        <v>194</v>
      </c>
      <c r="N22" s="2" t="s">
        <v>197</v>
      </c>
      <c r="O22" s="2" t="s">
        <v>197</v>
      </c>
      <c r="P22" s="2" t="s">
        <v>197</v>
      </c>
    </row>
    <row r="23" spans="1:16" x14ac:dyDescent="0.2">
      <c r="A23" s="95">
        <v>21</v>
      </c>
      <c r="B23" s="95" t="s">
        <v>222</v>
      </c>
      <c r="C23" s="96" t="s">
        <v>223</v>
      </c>
      <c r="D23" s="97" t="s">
        <v>193</v>
      </c>
      <c r="E23" s="95" t="s">
        <v>194</v>
      </c>
      <c r="F23" s="95" t="s">
        <v>194</v>
      </c>
      <c r="G23" s="95" t="s">
        <v>194</v>
      </c>
      <c r="H23" s="92" t="s">
        <v>197</v>
      </c>
      <c r="I23" s="92" t="s">
        <v>197</v>
      </c>
      <c r="J23" s="95" t="s">
        <v>194</v>
      </c>
      <c r="K23" s="92" t="s">
        <v>197</v>
      </c>
      <c r="L23" s="92" t="s">
        <v>197</v>
      </c>
      <c r="M23" s="95" t="s">
        <v>194</v>
      </c>
      <c r="N23" s="92" t="s">
        <v>197</v>
      </c>
      <c r="O23" s="92" t="s">
        <v>197</v>
      </c>
      <c r="P23" s="95" t="s">
        <v>194</v>
      </c>
    </row>
    <row r="24" spans="1:16" x14ac:dyDescent="0.2">
      <c r="A24" s="95">
        <v>22</v>
      </c>
      <c r="B24" s="95" t="s">
        <v>224</v>
      </c>
      <c r="C24" s="96" t="s">
        <v>225</v>
      </c>
      <c r="D24" s="97" t="s">
        <v>193</v>
      </c>
      <c r="E24" s="95" t="s">
        <v>194</v>
      </c>
      <c r="F24" s="95" t="s">
        <v>194</v>
      </c>
      <c r="G24" s="95" t="s">
        <v>194</v>
      </c>
      <c r="H24" s="95" t="s">
        <v>194</v>
      </c>
      <c r="I24" s="95" t="s">
        <v>194</v>
      </c>
      <c r="J24" s="95" t="s">
        <v>194</v>
      </c>
      <c r="K24" s="95" t="s">
        <v>194</v>
      </c>
      <c r="L24" s="95" t="s">
        <v>194</v>
      </c>
      <c r="M24" s="95" t="s">
        <v>194</v>
      </c>
      <c r="N24" s="94" t="s">
        <v>197</v>
      </c>
      <c r="O24" s="94" t="s">
        <v>197</v>
      </c>
      <c r="P24" s="94" t="s">
        <v>197</v>
      </c>
    </row>
    <row r="25" spans="1:16" x14ac:dyDescent="0.2">
      <c r="A25" s="95">
        <v>23</v>
      </c>
      <c r="B25" s="95" t="s">
        <v>109</v>
      </c>
      <c r="C25" s="96" t="s">
        <v>110</v>
      </c>
      <c r="D25" s="97" t="s">
        <v>193</v>
      </c>
      <c r="E25" s="95" t="s">
        <v>194</v>
      </c>
      <c r="F25" s="95" t="s">
        <v>194</v>
      </c>
      <c r="G25" s="95" t="s">
        <v>194</v>
      </c>
      <c r="H25" s="95" t="s">
        <v>194</v>
      </c>
      <c r="I25" s="95" t="s">
        <v>194</v>
      </c>
      <c r="J25" s="95" t="s">
        <v>194</v>
      </c>
      <c r="K25" s="95" t="s">
        <v>194</v>
      </c>
      <c r="L25" s="95" t="s">
        <v>194</v>
      </c>
      <c r="M25" s="95" t="s">
        <v>194</v>
      </c>
      <c r="N25" s="95" t="s">
        <v>194</v>
      </c>
      <c r="O25" s="95" t="s">
        <v>194</v>
      </c>
      <c r="P25" s="95" t="s">
        <v>194</v>
      </c>
    </row>
    <row r="26" spans="1:16" x14ac:dyDescent="0.2">
      <c r="A26" s="95">
        <v>24</v>
      </c>
      <c r="B26" s="95" t="s">
        <v>111</v>
      </c>
      <c r="C26" s="96" t="s">
        <v>112</v>
      </c>
      <c r="D26" s="97" t="s">
        <v>193</v>
      </c>
      <c r="E26" s="95" t="s">
        <v>194</v>
      </c>
      <c r="F26" s="95" t="s">
        <v>194</v>
      </c>
      <c r="G26" s="95" t="s">
        <v>194</v>
      </c>
      <c r="H26" s="95" t="s">
        <v>194</v>
      </c>
      <c r="I26" s="95" t="s">
        <v>194</v>
      </c>
      <c r="J26" s="95" t="s">
        <v>194</v>
      </c>
      <c r="K26" s="95" t="s">
        <v>194</v>
      </c>
      <c r="L26" s="95" t="s">
        <v>194</v>
      </c>
      <c r="M26" s="95" t="s">
        <v>194</v>
      </c>
      <c r="N26" s="95" t="s">
        <v>194</v>
      </c>
      <c r="O26" s="95" t="s">
        <v>194</v>
      </c>
      <c r="P26" s="95" t="s">
        <v>194</v>
      </c>
    </row>
    <row r="27" spans="1:16" x14ac:dyDescent="0.2">
      <c r="A27" s="95">
        <v>25</v>
      </c>
      <c r="B27" s="95" t="s">
        <v>113</v>
      </c>
      <c r="C27" s="96" t="s">
        <v>114</v>
      </c>
      <c r="D27" s="97" t="s">
        <v>193</v>
      </c>
      <c r="E27" s="95" t="s">
        <v>194</v>
      </c>
      <c r="F27" s="95" t="s">
        <v>194</v>
      </c>
      <c r="G27" s="95" t="s">
        <v>194</v>
      </c>
      <c r="H27" s="95" t="s">
        <v>194</v>
      </c>
      <c r="I27" s="95" t="s">
        <v>194</v>
      </c>
      <c r="J27" s="95" t="s">
        <v>194</v>
      </c>
      <c r="K27" s="95" t="s">
        <v>194</v>
      </c>
      <c r="L27" s="95" t="s">
        <v>194</v>
      </c>
      <c r="M27" s="95" t="s">
        <v>194</v>
      </c>
      <c r="N27" s="95" t="s">
        <v>194</v>
      </c>
      <c r="O27" s="95" t="s">
        <v>194</v>
      </c>
      <c r="P27" s="95" t="s">
        <v>194</v>
      </c>
    </row>
    <row r="28" spans="1:16" x14ac:dyDescent="0.2">
      <c r="A28" s="95">
        <v>26</v>
      </c>
      <c r="B28" s="95" t="s">
        <v>115</v>
      </c>
      <c r="C28" s="96" t="s">
        <v>116</v>
      </c>
      <c r="D28" s="97" t="s">
        <v>193</v>
      </c>
      <c r="E28" s="95" t="s">
        <v>194</v>
      </c>
      <c r="F28" s="95" t="s">
        <v>194</v>
      </c>
      <c r="G28" s="95" t="s">
        <v>194</v>
      </c>
      <c r="H28" s="95" t="s">
        <v>194</v>
      </c>
      <c r="I28" s="95" t="s">
        <v>194</v>
      </c>
      <c r="J28" s="95" t="s">
        <v>194</v>
      </c>
      <c r="K28" s="95" t="s">
        <v>194</v>
      </c>
      <c r="L28" s="95" t="s">
        <v>194</v>
      </c>
      <c r="M28" s="95" t="s">
        <v>194</v>
      </c>
      <c r="N28" s="95" t="s">
        <v>194</v>
      </c>
      <c r="O28" s="95" t="s">
        <v>194</v>
      </c>
      <c r="P28" s="95" t="s">
        <v>194</v>
      </c>
    </row>
    <row r="29" spans="1:16" x14ac:dyDescent="0.2">
      <c r="A29" s="95">
        <v>27</v>
      </c>
      <c r="B29" s="95" t="s">
        <v>117</v>
      </c>
      <c r="C29" s="96" t="s">
        <v>118</v>
      </c>
      <c r="D29" s="97" t="s">
        <v>193</v>
      </c>
      <c r="E29" s="95" t="s">
        <v>194</v>
      </c>
      <c r="F29" s="95" t="s">
        <v>194</v>
      </c>
      <c r="G29" s="95" t="s">
        <v>194</v>
      </c>
      <c r="H29" s="95" t="s">
        <v>194</v>
      </c>
      <c r="I29" s="95" t="s">
        <v>194</v>
      </c>
      <c r="J29" s="95" t="s">
        <v>194</v>
      </c>
      <c r="K29" s="95" t="s">
        <v>194</v>
      </c>
      <c r="L29" s="95" t="s">
        <v>194</v>
      </c>
      <c r="M29" s="95" t="s">
        <v>194</v>
      </c>
      <c r="N29" s="95" t="s">
        <v>194</v>
      </c>
      <c r="O29" s="95" t="s">
        <v>194</v>
      </c>
      <c r="P29" s="95" t="s">
        <v>194</v>
      </c>
    </row>
    <row r="30" spans="1:16" x14ac:dyDescent="0.2">
      <c r="A30" s="95">
        <v>28</v>
      </c>
      <c r="B30" s="95" t="s">
        <v>226</v>
      </c>
      <c r="C30" s="96" t="s">
        <v>227</v>
      </c>
      <c r="D30" s="97" t="s">
        <v>193</v>
      </c>
      <c r="E30" s="95" t="s">
        <v>194</v>
      </c>
      <c r="F30" s="95" t="s">
        <v>194</v>
      </c>
      <c r="G30" s="95" t="s">
        <v>194</v>
      </c>
      <c r="H30" s="95" t="s">
        <v>194</v>
      </c>
      <c r="I30" s="95" t="s">
        <v>194</v>
      </c>
      <c r="J30" s="95" t="s">
        <v>194</v>
      </c>
      <c r="K30" s="95" t="s">
        <v>194</v>
      </c>
      <c r="L30" s="95" t="s">
        <v>194</v>
      </c>
      <c r="M30" s="95" t="s">
        <v>194</v>
      </c>
      <c r="N30" s="94" t="s">
        <v>197</v>
      </c>
      <c r="O30" s="94" t="s">
        <v>197</v>
      </c>
      <c r="P30" s="94" t="s">
        <v>197</v>
      </c>
    </row>
    <row r="31" spans="1:16" x14ac:dyDescent="0.2">
      <c r="A31" s="95">
        <v>29</v>
      </c>
      <c r="B31" s="95" t="s">
        <v>119</v>
      </c>
      <c r="C31" s="96" t="s">
        <v>120</v>
      </c>
      <c r="D31" s="97" t="s">
        <v>193</v>
      </c>
      <c r="E31" s="95" t="s">
        <v>194</v>
      </c>
      <c r="F31" s="95" t="s">
        <v>194</v>
      </c>
      <c r="G31" s="95" t="s">
        <v>194</v>
      </c>
      <c r="H31" s="95" t="s">
        <v>194</v>
      </c>
      <c r="I31" s="95" t="s">
        <v>194</v>
      </c>
      <c r="J31" s="95" t="s">
        <v>194</v>
      </c>
      <c r="K31" s="95" t="s">
        <v>194</v>
      </c>
      <c r="L31" s="95" t="s">
        <v>194</v>
      </c>
      <c r="M31" s="95" t="s">
        <v>194</v>
      </c>
      <c r="N31" s="95" t="s">
        <v>194</v>
      </c>
      <c r="O31" s="95" t="s">
        <v>194</v>
      </c>
      <c r="P31" s="95" t="s">
        <v>194</v>
      </c>
    </row>
    <row r="32" spans="1:16" x14ac:dyDescent="0.2">
      <c r="A32" s="95">
        <v>30</v>
      </c>
      <c r="B32" s="95" t="s">
        <v>228</v>
      </c>
      <c r="C32" s="96" t="s">
        <v>229</v>
      </c>
      <c r="D32" s="97" t="s">
        <v>193</v>
      </c>
      <c r="E32" s="95" t="s">
        <v>194</v>
      </c>
      <c r="F32" s="95" t="s">
        <v>194</v>
      </c>
      <c r="G32" s="95" t="s">
        <v>194</v>
      </c>
      <c r="H32" s="95" t="s">
        <v>194</v>
      </c>
      <c r="I32" s="95" t="s">
        <v>194</v>
      </c>
      <c r="J32" s="95" t="s">
        <v>194</v>
      </c>
      <c r="K32" s="95" t="s">
        <v>194</v>
      </c>
      <c r="L32" s="95" t="s">
        <v>194</v>
      </c>
      <c r="M32" s="95" t="s">
        <v>194</v>
      </c>
      <c r="N32" s="94" t="s">
        <v>197</v>
      </c>
      <c r="O32" s="94" t="s">
        <v>197</v>
      </c>
      <c r="P32" s="95" t="s">
        <v>194</v>
      </c>
    </row>
    <row r="33" spans="1:16" x14ac:dyDescent="0.2">
      <c r="A33" s="95">
        <v>31</v>
      </c>
      <c r="B33" s="95" t="s">
        <v>230</v>
      </c>
      <c r="C33" s="96" t="s">
        <v>231</v>
      </c>
      <c r="D33" s="97" t="s">
        <v>193</v>
      </c>
      <c r="E33" s="95" t="s">
        <v>194</v>
      </c>
      <c r="F33" s="95" t="s">
        <v>194</v>
      </c>
      <c r="G33" s="95" t="s">
        <v>194</v>
      </c>
      <c r="H33" s="95" t="s">
        <v>194</v>
      </c>
      <c r="I33" s="95" t="s">
        <v>194</v>
      </c>
      <c r="J33" s="95" t="s">
        <v>194</v>
      </c>
      <c r="K33" s="95" t="s">
        <v>194</v>
      </c>
      <c r="L33" s="95" t="s">
        <v>194</v>
      </c>
      <c r="M33" s="95" t="s">
        <v>194</v>
      </c>
      <c r="N33" s="94" t="s">
        <v>197</v>
      </c>
      <c r="O33" s="94" t="s">
        <v>197</v>
      </c>
      <c r="P33" s="94" t="s">
        <v>197</v>
      </c>
    </row>
    <row r="34" spans="1:16" x14ac:dyDescent="0.2">
      <c r="A34" s="95">
        <v>32</v>
      </c>
      <c r="B34" s="95" t="s">
        <v>121</v>
      </c>
      <c r="C34" s="96" t="s">
        <v>122</v>
      </c>
      <c r="D34" s="97" t="s">
        <v>193</v>
      </c>
      <c r="E34" s="95" t="s">
        <v>194</v>
      </c>
      <c r="F34" s="95" t="s">
        <v>194</v>
      </c>
      <c r="G34" s="95" t="s">
        <v>194</v>
      </c>
      <c r="H34" s="95" t="s">
        <v>194</v>
      </c>
      <c r="I34" s="95" t="s">
        <v>194</v>
      </c>
      <c r="J34" s="95" t="s">
        <v>194</v>
      </c>
      <c r="K34" s="95" t="s">
        <v>194</v>
      </c>
      <c r="L34" s="95" t="s">
        <v>194</v>
      </c>
      <c r="M34" s="95" t="s">
        <v>194</v>
      </c>
      <c r="N34" s="95" t="s">
        <v>194</v>
      </c>
      <c r="O34" s="95" t="s">
        <v>194</v>
      </c>
      <c r="P34" s="95" t="s">
        <v>194</v>
      </c>
    </row>
    <row r="35" spans="1:16" x14ac:dyDescent="0.2">
      <c r="A35" s="95">
        <v>33</v>
      </c>
      <c r="B35" s="95" t="s">
        <v>123</v>
      </c>
      <c r="C35" s="96" t="s">
        <v>124</v>
      </c>
      <c r="D35" s="97" t="s">
        <v>193</v>
      </c>
      <c r="E35" s="95" t="s">
        <v>194</v>
      </c>
      <c r="F35" s="95" t="s">
        <v>194</v>
      </c>
      <c r="G35" s="95" t="s">
        <v>194</v>
      </c>
      <c r="H35" s="95" t="s">
        <v>194</v>
      </c>
      <c r="I35" s="95" t="s">
        <v>194</v>
      </c>
      <c r="J35" s="95" t="s">
        <v>194</v>
      </c>
      <c r="K35" s="95" t="s">
        <v>194</v>
      </c>
      <c r="L35" s="95" t="s">
        <v>194</v>
      </c>
      <c r="M35" s="95" t="s">
        <v>194</v>
      </c>
      <c r="N35" s="95" t="s">
        <v>194</v>
      </c>
      <c r="O35" s="95" t="s">
        <v>194</v>
      </c>
      <c r="P35" s="95" t="s">
        <v>194</v>
      </c>
    </row>
    <row r="36" spans="1:16" x14ac:dyDescent="0.2">
      <c r="A36" s="95">
        <v>34</v>
      </c>
      <c r="B36" s="95" t="s">
        <v>232</v>
      </c>
      <c r="C36" s="96" t="s">
        <v>233</v>
      </c>
      <c r="D36" s="97" t="s">
        <v>193</v>
      </c>
      <c r="E36" s="95" t="s">
        <v>194</v>
      </c>
      <c r="F36" s="95" t="s">
        <v>194</v>
      </c>
      <c r="G36" s="95" t="s">
        <v>194</v>
      </c>
      <c r="H36" s="92" t="s">
        <v>197</v>
      </c>
      <c r="I36" s="95" t="s">
        <v>194</v>
      </c>
      <c r="J36" s="95" t="s">
        <v>194</v>
      </c>
      <c r="K36" s="92" t="s">
        <v>197</v>
      </c>
      <c r="L36" s="95" t="s">
        <v>194</v>
      </c>
      <c r="M36" s="95" t="s">
        <v>194</v>
      </c>
      <c r="N36" s="92" t="s">
        <v>197</v>
      </c>
      <c r="O36" s="92" t="s">
        <v>197</v>
      </c>
      <c r="P36" s="92" t="s">
        <v>197</v>
      </c>
    </row>
    <row r="37" spans="1:16" x14ac:dyDescent="0.2">
      <c r="A37" s="95">
        <v>35</v>
      </c>
      <c r="B37" s="95" t="s">
        <v>234</v>
      </c>
      <c r="C37" s="96" t="s">
        <v>235</v>
      </c>
      <c r="D37" s="97" t="s">
        <v>193</v>
      </c>
      <c r="E37" s="95" t="s">
        <v>194</v>
      </c>
      <c r="F37" s="95" t="s">
        <v>194</v>
      </c>
      <c r="G37" s="95" t="s">
        <v>194</v>
      </c>
      <c r="H37" s="92" t="s">
        <v>197</v>
      </c>
      <c r="I37" s="92" t="s">
        <v>197</v>
      </c>
      <c r="J37" s="92" t="s">
        <v>197</v>
      </c>
      <c r="K37" s="92" t="s">
        <v>197</v>
      </c>
      <c r="L37" s="92" t="s">
        <v>197</v>
      </c>
      <c r="M37" s="92" t="s">
        <v>197</v>
      </c>
      <c r="N37" s="92" t="s">
        <v>197</v>
      </c>
      <c r="O37" s="92" t="s">
        <v>197</v>
      </c>
      <c r="P37" s="92" t="s">
        <v>197</v>
      </c>
    </row>
    <row r="38" spans="1:16" x14ac:dyDescent="0.2">
      <c r="A38" s="95">
        <v>36</v>
      </c>
      <c r="B38" s="95" t="s">
        <v>125</v>
      </c>
      <c r="C38" s="96" t="s">
        <v>126</v>
      </c>
      <c r="D38" s="97" t="s">
        <v>193</v>
      </c>
      <c r="E38" s="95" t="s">
        <v>194</v>
      </c>
      <c r="F38" s="95" t="s">
        <v>194</v>
      </c>
      <c r="G38" s="95" t="s">
        <v>194</v>
      </c>
      <c r="H38" s="95" t="s">
        <v>194</v>
      </c>
      <c r="I38" s="95" t="s">
        <v>194</v>
      </c>
      <c r="J38" s="95" t="s">
        <v>194</v>
      </c>
      <c r="K38" s="95" t="s">
        <v>194</v>
      </c>
      <c r="L38" s="95" t="s">
        <v>194</v>
      </c>
      <c r="M38" s="95" t="s">
        <v>194</v>
      </c>
      <c r="N38" s="98" t="s">
        <v>194</v>
      </c>
      <c r="O38" s="98" t="s">
        <v>194</v>
      </c>
      <c r="P38" s="98" t="s">
        <v>194</v>
      </c>
    </row>
    <row r="39" spans="1:16" x14ac:dyDescent="0.2">
      <c r="A39" s="95">
        <v>37</v>
      </c>
      <c r="B39" s="95" t="s">
        <v>127</v>
      </c>
      <c r="C39" s="96" t="s">
        <v>128</v>
      </c>
      <c r="D39" s="97" t="s">
        <v>193</v>
      </c>
      <c r="E39" s="95" t="s">
        <v>194</v>
      </c>
      <c r="F39" s="95" t="s">
        <v>194</v>
      </c>
      <c r="G39" s="95" t="s">
        <v>194</v>
      </c>
      <c r="H39" s="95" t="s">
        <v>194</v>
      </c>
      <c r="I39" s="95" t="s">
        <v>194</v>
      </c>
      <c r="J39" s="95" t="s">
        <v>194</v>
      </c>
      <c r="K39" s="95" t="s">
        <v>194</v>
      </c>
      <c r="L39" s="95" t="s">
        <v>194</v>
      </c>
      <c r="M39" s="95" t="s">
        <v>194</v>
      </c>
      <c r="N39" s="95" t="s">
        <v>194</v>
      </c>
      <c r="O39" s="95" t="s">
        <v>194</v>
      </c>
      <c r="P39" s="95" t="s">
        <v>194</v>
      </c>
    </row>
    <row r="40" spans="1:16" x14ac:dyDescent="0.2">
      <c r="A40" s="95">
        <v>38</v>
      </c>
      <c r="B40" s="95" t="s">
        <v>236</v>
      </c>
      <c r="C40" s="96" t="s">
        <v>237</v>
      </c>
      <c r="D40" s="97" t="s">
        <v>193</v>
      </c>
      <c r="E40" s="95" t="s">
        <v>194</v>
      </c>
      <c r="F40" s="95" t="s">
        <v>194</v>
      </c>
      <c r="G40" s="95" t="s">
        <v>194</v>
      </c>
      <c r="H40" s="95" t="s">
        <v>194</v>
      </c>
      <c r="I40" s="95" t="s">
        <v>194</v>
      </c>
      <c r="J40" s="95" t="s">
        <v>194</v>
      </c>
      <c r="K40" s="95" t="s">
        <v>194</v>
      </c>
      <c r="L40" s="95" t="s">
        <v>194</v>
      </c>
      <c r="M40" s="95" t="s">
        <v>194</v>
      </c>
      <c r="N40" s="94" t="s">
        <v>197</v>
      </c>
      <c r="O40" s="94" t="s">
        <v>197</v>
      </c>
      <c r="P40" s="94" t="s">
        <v>197</v>
      </c>
    </row>
    <row r="41" spans="1:16" x14ac:dyDescent="0.2">
      <c r="A41" s="95">
        <v>39</v>
      </c>
      <c r="B41" s="95" t="s">
        <v>238</v>
      </c>
      <c r="C41" s="96" t="s">
        <v>239</v>
      </c>
      <c r="D41" s="97" t="s">
        <v>193</v>
      </c>
      <c r="E41" s="95" t="s">
        <v>194</v>
      </c>
      <c r="F41" s="95" t="s">
        <v>194</v>
      </c>
      <c r="G41" s="95" t="s">
        <v>194</v>
      </c>
      <c r="H41" s="92" t="s">
        <v>197</v>
      </c>
      <c r="I41" s="92" t="s">
        <v>197</v>
      </c>
      <c r="J41" s="92" t="s">
        <v>197</v>
      </c>
      <c r="K41" s="92" t="s">
        <v>197</v>
      </c>
      <c r="L41" s="92" t="s">
        <v>197</v>
      </c>
      <c r="M41" s="92" t="s">
        <v>197</v>
      </c>
      <c r="N41" s="92" t="s">
        <v>197</v>
      </c>
      <c r="O41" s="92" t="s">
        <v>197</v>
      </c>
      <c r="P41" s="92" t="s">
        <v>197</v>
      </c>
    </row>
    <row r="42" spans="1:16" x14ac:dyDescent="0.2">
      <c r="A42" s="95">
        <v>40</v>
      </c>
      <c r="B42" s="95" t="s">
        <v>129</v>
      </c>
      <c r="C42" s="96" t="s">
        <v>130</v>
      </c>
      <c r="D42" s="97" t="s">
        <v>193</v>
      </c>
      <c r="E42" s="95" t="s">
        <v>194</v>
      </c>
      <c r="F42" s="95" t="s">
        <v>194</v>
      </c>
      <c r="G42" s="95" t="s">
        <v>194</v>
      </c>
      <c r="H42" s="95" t="s">
        <v>194</v>
      </c>
      <c r="I42" s="95" t="s">
        <v>194</v>
      </c>
      <c r="J42" s="95" t="s">
        <v>194</v>
      </c>
      <c r="K42" s="95" t="s">
        <v>194</v>
      </c>
      <c r="L42" s="95" t="s">
        <v>194</v>
      </c>
      <c r="M42" s="95" t="s">
        <v>194</v>
      </c>
      <c r="N42" s="95" t="s">
        <v>194</v>
      </c>
      <c r="O42" s="95" t="s">
        <v>194</v>
      </c>
      <c r="P42" s="95" t="s">
        <v>194</v>
      </c>
    </row>
    <row r="43" spans="1:16" x14ac:dyDescent="0.2">
      <c r="A43" s="95">
        <v>41</v>
      </c>
      <c r="B43" s="95" t="s">
        <v>240</v>
      </c>
      <c r="C43" s="96" t="s">
        <v>241</v>
      </c>
      <c r="D43" s="97" t="s">
        <v>193</v>
      </c>
      <c r="E43" s="95" t="s">
        <v>194</v>
      </c>
      <c r="F43" s="95" t="s">
        <v>194</v>
      </c>
      <c r="G43" s="95" t="s">
        <v>194</v>
      </c>
      <c r="H43" s="95" t="s">
        <v>194</v>
      </c>
      <c r="I43" s="95" t="s">
        <v>194</v>
      </c>
      <c r="J43" s="95" t="s">
        <v>194</v>
      </c>
      <c r="K43" s="95" t="s">
        <v>194</v>
      </c>
      <c r="L43" s="95" t="s">
        <v>194</v>
      </c>
      <c r="M43" s="95" t="s">
        <v>194</v>
      </c>
      <c r="N43" s="94" t="s">
        <v>197</v>
      </c>
      <c r="O43" s="95" t="s">
        <v>194</v>
      </c>
      <c r="P43" s="95" t="s">
        <v>194</v>
      </c>
    </row>
    <row r="44" spans="1:16" x14ac:dyDescent="0.2">
      <c r="A44" s="95">
        <v>42</v>
      </c>
      <c r="B44" s="95" t="s">
        <v>131</v>
      </c>
      <c r="C44" s="96" t="s">
        <v>132</v>
      </c>
      <c r="D44" s="97" t="s">
        <v>193</v>
      </c>
      <c r="E44" s="95" t="s">
        <v>194</v>
      </c>
      <c r="F44" s="95" t="s">
        <v>194</v>
      </c>
      <c r="G44" s="95" t="s">
        <v>194</v>
      </c>
      <c r="H44" s="95" t="s">
        <v>194</v>
      </c>
      <c r="I44" s="95" t="s">
        <v>194</v>
      </c>
      <c r="J44" s="95" t="s">
        <v>194</v>
      </c>
      <c r="K44" s="95" t="s">
        <v>194</v>
      </c>
      <c r="L44" s="95" t="s">
        <v>194</v>
      </c>
      <c r="M44" s="95" t="s">
        <v>194</v>
      </c>
      <c r="N44" s="95" t="s">
        <v>194</v>
      </c>
      <c r="O44" s="95" t="s">
        <v>194</v>
      </c>
      <c r="P44" s="95" t="s">
        <v>194</v>
      </c>
    </row>
    <row r="45" spans="1:16" x14ac:dyDescent="0.2">
      <c r="A45" s="95">
        <v>43</v>
      </c>
      <c r="B45" s="95" t="s">
        <v>133</v>
      </c>
      <c r="C45" s="96" t="s">
        <v>134</v>
      </c>
      <c r="D45" s="97" t="s">
        <v>193</v>
      </c>
      <c r="E45" s="95" t="s">
        <v>194</v>
      </c>
      <c r="F45" s="95" t="s">
        <v>194</v>
      </c>
      <c r="G45" s="95" t="s">
        <v>194</v>
      </c>
      <c r="H45" s="95" t="s">
        <v>194</v>
      </c>
      <c r="I45" s="95" t="s">
        <v>194</v>
      </c>
      <c r="J45" s="95" t="s">
        <v>194</v>
      </c>
      <c r="K45" s="95" t="s">
        <v>194</v>
      </c>
      <c r="L45" s="95" t="s">
        <v>194</v>
      </c>
      <c r="M45" s="95" t="s">
        <v>194</v>
      </c>
      <c r="N45" s="95" t="s">
        <v>194</v>
      </c>
      <c r="O45" s="95" t="s">
        <v>194</v>
      </c>
      <c r="P45" s="95" t="s">
        <v>194</v>
      </c>
    </row>
    <row r="46" spans="1:16" x14ac:dyDescent="0.2">
      <c r="A46" s="95">
        <v>44</v>
      </c>
      <c r="B46" s="95" t="s">
        <v>242</v>
      </c>
      <c r="C46" s="96" t="s">
        <v>243</v>
      </c>
      <c r="D46" s="97" t="s">
        <v>193</v>
      </c>
      <c r="E46" s="95" t="s">
        <v>194</v>
      </c>
      <c r="F46" s="95" t="s">
        <v>194</v>
      </c>
      <c r="G46" s="95" t="s">
        <v>194</v>
      </c>
      <c r="H46" s="95" t="s">
        <v>194</v>
      </c>
      <c r="I46" s="95" t="s">
        <v>194</v>
      </c>
      <c r="J46" s="95" t="s">
        <v>194</v>
      </c>
      <c r="K46" s="95" t="s">
        <v>194</v>
      </c>
      <c r="L46" s="95" t="s">
        <v>194</v>
      </c>
      <c r="M46" s="95" t="s">
        <v>194</v>
      </c>
      <c r="N46" s="94" t="s">
        <v>197</v>
      </c>
      <c r="O46" s="95" t="s">
        <v>194</v>
      </c>
      <c r="P46" s="95" t="s">
        <v>194</v>
      </c>
    </row>
    <row r="47" spans="1:16" x14ac:dyDescent="0.2">
      <c r="A47" s="95">
        <v>45</v>
      </c>
      <c r="B47" s="95" t="s">
        <v>244</v>
      </c>
      <c r="C47" s="96" t="s">
        <v>245</v>
      </c>
      <c r="D47" s="97" t="s">
        <v>193</v>
      </c>
      <c r="E47" s="95" t="s">
        <v>194</v>
      </c>
      <c r="F47" s="95" t="s">
        <v>194</v>
      </c>
      <c r="G47" s="95" t="s">
        <v>194</v>
      </c>
      <c r="H47" s="95" t="s">
        <v>194</v>
      </c>
      <c r="I47" s="95" t="s">
        <v>194</v>
      </c>
      <c r="J47" s="95" t="s">
        <v>194</v>
      </c>
      <c r="K47" s="95" t="s">
        <v>194</v>
      </c>
      <c r="L47" s="95" t="s">
        <v>194</v>
      </c>
      <c r="M47" s="95" t="s">
        <v>194</v>
      </c>
      <c r="N47" s="94" t="s">
        <v>197</v>
      </c>
      <c r="O47" s="95" t="s">
        <v>194</v>
      </c>
      <c r="P47" s="95" t="s">
        <v>194</v>
      </c>
    </row>
    <row r="48" spans="1:16" x14ac:dyDescent="0.2">
      <c r="A48" s="95">
        <v>46</v>
      </c>
      <c r="B48" s="95" t="s">
        <v>246</v>
      </c>
      <c r="C48" s="96" t="s">
        <v>247</v>
      </c>
      <c r="D48" s="97" t="s">
        <v>193</v>
      </c>
      <c r="E48" s="95" t="s">
        <v>194</v>
      </c>
      <c r="F48" s="95" t="s">
        <v>194</v>
      </c>
      <c r="G48" s="95" t="s">
        <v>194</v>
      </c>
      <c r="H48" s="92" t="s">
        <v>197</v>
      </c>
      <c r="I48" s="92" t="s">
        <v>197</v>
      </c>
      <c r="J48" s="95" t="s">
        <v>194</v>
      </c>
      <c r="K48" s="92" t="s">
        <v>197</v>
      </c>
      <c r="L48" s="92" t="s">
        <v>197</v>
      </c>
      <c r="M48" s="95" t="s">
        <v>194</v>
      </c>
      <c r="N48" s="95" t="s">
        <v>194</v>
      </c>
      <c r="O48" s="95" t="s">
        <v>194</v>
      </c>
      <c r="P48" s="95" t="s">
        <v>194</v>
      </c>
    </row>
    <row r="49" spans="1:16" x14ac:dyDescent="0.2">
      <c r="A49" s="95">
        <v>47</v>
      </c>
      <c r="B49" s="95" t="s">
        <v>248</v>
      </c>
      <c r="C49" s="96" t="s">
        <v>249</v>
      </c>
      <c r="D49" s="97" t="s">
        <v>193</v>
      </c>
      <c r="E49" s="95" t="s">
        <v>194</v>
      </c>
      <c r="F49" s="95" t="s">
        <v>194</v>
      </c>
      <c r="G49" s="95" t="s">
        <v>194</v>
      </c>
      <c r="H49" s="95" t="s">
        <v>194</v>
      </c>
      <c r="I49" s="95" t="s">
        <v>194</v>
      </c>
      <c r="J49" s="95" t="s">
        <v>194</v>
      </c>
      <c r="K49" s="95" t="s">
        <v>194</v>
      </c>
      <c r="L49" s="95" t="s">
        <v>194</v>
      </c>
      <c r="M49" s="95" t="s">
        <v>194</v>
      </c>
      <c r="N49" s="94" t="s">
        <v>197</v>
      </c>
      <c r="O49" s="95" t="s">
        <v>194</v>
      </c>
      <c r="P49" s="95" t="s">
        <v>194</v>
      </c>
    </row>
    <row r="50" spans="1:16" x14ac:dyDescent="0.2">
      <c r="A50" s="95">
        <v>48</v>
      </c>
      <c r="B50" s="95" t="s">
        <v>250</v>
      </c>
      <c r="C50" s="96" t="s">
        <v>251</v>
      </c>
      <c r="D50" s="97" t="s">
        <v>193</v>
      </c>
      <c r="E50" s="95" t="s">
        <v>194</v>
      </c>
      <c r="F50" s="95" t="s">
        <v>194</v>
      </c>
      <c r="G50" s="95" t="s">
        <v>194</v>
      </c>
      <c r="H50" s="92" t="s">
        <v>197</v>
      </c>
      <c r="I50" s="92" t="s">
        <v>197</v>
      </c>
      <c r="J50" s="95" t="s">
        <v>194</v>
      </c>
      <c r="K50" s="92" t="s">
        <v>197</v>
      </c>
      <c r="L50" s="92" t="s">
        <v>197</v>
      </c>
      <c r="M50" s="95" t="s">
        <v>194</v>
      </c>
      <c r="N50" s="95" t="s">
        <v>194</v>
      </c>
      <c r="O50" s="95" t="s">
        <v>194</v>
      </c>
      <c r="P50" s="95" t="s">
        <v>194</v>
      </c>
    </row>
    <row r="51" spans="1:16" x14ac:dyDescent="0.2">
      <c r="A51" s="95">
        <v>49</v>
      </c>
      <c r="B51" s="95" t="s">
        <v>252</v>
      </c>
      <c r="C51" s="96" t="s">
        <v>253</v>
      </c>
      <c r="D51" s="97" t="s">
        <v>193</v>
      </c>
      <c r="E51" s="95" t="s">
        <v>194</v>
      </c>
      <c r="F51" s="95" t="s">
        <v>194</v>
      </c>
      <c r="G51" s="95" t="s">
        <v>194</v>
      </c>
      <c r="H51" s="95" t="s">
        <v>194</v>
      </c>
      <c r="I51" s="95" t="s">
        <v>194</v>
      </c>
      <c r="J51" s="95" t="s">
        <v>194</v>
      </c>
      <c r="K51" s="95" t="s">
        <v>194</v>
      </c>
      <c r="L51" s="95" t="s">
        <v>194</v>
      </c>
      <c r="M51" s="95" t="s">
        <v>194</v>
      </c>
      <c r="N51" s="92" t="s">
        <v>197</v>
      </c>
      <c r="O51" s="95" t="s">
        <v>194</v>
      </c>
      <c r="P51" s="95" t="s">
        <v>194</v>
      </c>
    </row>
    <row r="52" spans="1:16" x14ac:dyDescent="0.2">
      <c r="A52" s="95">
        <v>50</v>
      </c>
      <c r="B52" s="95" t="s">
        <v>254</v>
      </c>
      <c r="C52" s="96" t="s">
        <v>255</v>
      </c>
      <c r="D52" s="97" t="s">
        <v>193</v>
      </c>
      <c r="E52" s="95" t="s">
        <v>194</v>
      </c>
      <c r="F52" s="95" t="s">
        <v>194</v>
      </c>
      <c r="G52" s="95" t="s">
        <v>194</v>
      </c>
      <c r="H52" s="92" t="s">
        <v>197</v>
      </c>
      <c r="I52" s="95" t="s">
        <v>194</v>
      </c>
      <c r="J52" s="95" t="s">
        <v>194</v>
      </c>
      <c r="K52" s="92" t="s">
        <v>197</v>
      </c>
      <c r="L52" s="95" t="s">
        <v>194</v>
      </c>
      <c r="M52" s="95" t="s">
        <v>194</v>
      </c>
      <c r="N52" s="92" t="s">
        <v>197</v>
      </c>
      <c r="O52" s="95" t="s">
        <v>194</v>
      </c>
      <c r="P52" s="95" t="s">
        <v>194</v>
      </c>
    </row>
    <row r="53" spans="1:16" x14ac:dyDescent="0.2">
      <c r="A53" s="95">
        <v>51</v>
      </c>
      <c r="B53" s="95" t="s">
        <v>256</v>
      </c>
      <c r="C53" s="96" t="s">
        <v>257</v>
      </c>
      <c r="D53" s="97" t="s">
        <v>193</v>
      </c>
      <c r="E53" s="95" t="s">
        <v>194</v>
      </c>
      <c r="F53" s="95" t="s">
        <v>194</v>
      </c>
      <c r="G53" s="95" t="s">
        <v>194</v>
      </c>
      <c r="H53" s="92" t="s">
        <v>197</v>
      </c>
      <c r="I53" s="92" t="s">
        <v>197</v>
      </c>
      <c r="J53" s="95" t="s">
        <v>194</v>
      </c>
      <c r="K53" s="92" t="s">
        <v>197</v>
      </c>
      <c r="L53" s="92" t="s">
        <v>197</v>
      </c>
      <c r="M53" s="95" t="s">
        <v>194</v>
      </c>
      <c r="N53" s="92" t="s">
        <v>197</v>
      </c>
      <c r="O53" s="95" t="s">
        <v>194</v>
      </c>
      <c r="P53" s="95" t="s">
        <v>194</v>
      </c>
    </row>
    <row r="54" spans="1:16" x14ac:dyDescent="0.2">
      <c r="A54" s="95">
        <v>52</v>
      </c>
      <c r="B54" s="95" t="s">
        <v>258</v>
      </c>
      <c r="C54" s="96" t="s">
        <v>259</v>
      </c>
      <c r="D54" s="97" t="s">
        <v>193</v>
      </c>
      <c r="E54" s="95" t="s">
        <v>194</v>
      </c>
      <c r="F54" s="95" t="s">
        <v>194</v>
      </c>
      <c r="G54" s="95" t="s">
        <v>194</v>
      </c>
      <c r="H54" s="92" t="s">
        <v>197</v>
      </c>
      <c r="I54" s="92" t="s">
        <v>197</v>
      </c>
      <c r="J54" s="95" t="s">
        <v>194</v>
      </c>
      <c r="K54" s="92" t="s">
        <v>197</v>
      </c>
      <c r="L54" s="95" t="s">
        <v>194</v>
      </c>
      <c r="M54" s="95" t="s">
        <v>194</v>
      </c>
      <c r="N54" s="92" t="s">
        <v>197</v>
      </c>
      <c r="O54" s="95" t="s">
        <v>194</v>
      </c>
      <c r="P54" s="95" t="s">
        <v>194</v>
      </c>
    </row>
    <row r="55" spans="1:16" x14ac:dyDescent="0.2">
      <c r="A55" s="95">
        <v>53</v>
      </c>
      <c r="B55" s="95" t="s">
        <v>135</v>
      </c>
      <c r="C55" s="96" t="s">
        <v>144</v>
      </c>
      <c r="D55" s="97" t="s">
        <v>193</v>
      </c>
      <c r="E55" s="95" t="s">
        <v>194</v>
      </c>
      <c r="F55" s="95" t="s">
        <v>194</v>
      </c>
      <c r="G55" s="95" t="s">
        <v>194</v>
      </c>
      <c r="H55" s="95" t="s">
        <v>194</v>
      </c>
      <c r="I55" s="95" t="s">
        <v>194</v>
      </c>
      <c r="J55" s="95" t="s">
        <v>194</v>
      </c>
      <c r="K55" s="95" t="s">
        <v>194</v>
      </c>
      <c r="L55" s="95" t="s">
        <v>194</v>
      </c>
      <c r="M55" s="95" t="s">
        <v>194</v>
      </c>
      <c r="N55" s="95" t="s">
        <v>194</v>
      </c>
      <c r="O55" s="95" t="s">
        <v>194</v>
      </c>
      <c r="P55" s="95" t="s">
        <v>194</v>
      </c>
    </row>
    <row r="56" spans="1:16" x14ac:dyDescent="0.2">
      <c r="A56" s="95">
        <v>54</v>
      </c>
      <c r="B56" s="95" t="s">
        <v>260</v>
      </c>
      <c r="C56" s="96" t="s">
        <v>261</v>
      </c>
      <c r="D56" s="97" t="s">
        <v>193</v>
      </c>
      <c r="E56" s="95" t="s">
        <v>194</v>
      </c>
      <c r="F56" s="95" t="s">
        <v>194</v>
      </c>
      <c r="G56" s="95" t="s">
        <v>194</v>
      </c>
      <c r="H56" s="95" t="s">
        <v>194</v>
      </c>
      <c r="I56" s="95" t="s">
        <v>194</v>
      </c>
      <c r="J56" s="95" t="s">
        <v>194</v>
      </c>
      <c r="K56" s="95" t="s">
        <v>194</v>
      </c>
      <c r="L56" s="95" t="s">
        <v>194</v>
      </c>
      <c r="M56" s="95" t="s">
        <v>194</v>
      </c>
      <c r="N56" s="94" t="s">
        <v>197</v>
      </c>
      <c r="O56" s="94" t="s">
        <v>197</v>
      </c>
      <c r="P56" s="95" t="s">
        <v>194</v>
      </c>
    </row>
    <row r="57" spans="1:16" x14ac:dyDescent="0.2">
      <c r="A57" s="95">
        <v>55</v>
      </c>
      <c r="B57" s="95" t="s">
        <v>262</v>
      </c>
      <c r="C57" s="96" t="s">
        <v>263</v>
      </c>
      <c r="D57" s="97" t="s">
        <v>193</v>
      </c>
      <c r="E57" s="95" t="s">
        <v>194</v>
      </c>
      <c r="F57" s="95" t="s">
        <v>194</v>
      </c>
      <c r="G57" s="95" t="s">
        <v>194</v>
      </c>
      <c r="H57" s="95" t="s">
        <v>194</v>
      </c>
      <c r="I57" s="95" t="s">
        <v>194</v>
      </c>
      <c r="J57" s="95" t="s">
        <v>194</v>
      </c>
      <c r="K57" s="95" t="s">
        <v>194</v>
      </c>
      <c r="L57" s="95" t="s">
        <v>194</v>
      </c>
      <c r="M57" s="95" t="s">
        <v>194</v>
      </c>
      <c r="N57" s="95" t="s">
        <v>194</v>
      </c>
      <c r="O57" s="95" t="s">
        <v>194</v>
      </c>
      <c r="P57" s="94" t="s">
        <v>197</v>
      </c>
    </row>
    <row r="58" spans="1:16" x14ac:dyDescent="0.2">
      <c r="A58" s="95">
        <v>56</v>
      </c>
      <c r="B58" s="95" t="s">
        <v>264</v>
      </c>
      <c r="C58" s="96" t="s">
        <v>265</v>
      </c>
      <c r="D58" s="97" t="s">
        <v>193</v>
      </c>
      <c r="E58" s="95" t="s">
        <v>194</v>
      </c>
      <c r="F58" s="95" t="s">
        <v>194</v>
      </c>
      <c r="G58" s="95" t="s">
        <v>194</v>
      </c>
      <c r="H58" s="92" t="s">
        <v>197</v>
      </c>
      <c r="I58" s="92" t="s">
        <v>197</v>
      </c>
      <c r="J58" s="95" t="s">
        <v>194</v>
      </c>
      <c r="K58" s="92" t="s">
        <v>197</v>
      </c>
      <c r="L58" s="95" t="s">
        <v>194</v>
      </c>
      <c r="M58" s="95" t="s">
        <v>194</v>
      </c>
      <c r="N58" s="92" t="s">
        <v>197</v>
      </c>
      <c r="O58" s="92" t="s">
        <v>197</v>
      </c>
      <c r="P58" s="92" t="s">
        <v>197</v>
      </c>
    </row>
    <row r="59" spans="1:16" x14ac:dyDescent="0.2">
      <c r="A59" s="95">
        <v>57</v>
      </c>
      <c r="B59" s="95" t="s">
        <v>266</v>
      </c>
      <c r="C59" s="96" t="s">
        <v>267</v>
      </c>
      <c r="D59" s="97" t="s">
        <v>193</v>
      </c>
      <c r="E59" s="95" t="s">
        <v>194</v>
      </c>
      <c r="F59" s="95" t="s">
        <v>194</v>
      </c>
      <c r="G59" s="95" t="s">
        <v>194</v>
      </c>
      <c r="H59" s="95" t="s">
        <v>194</v>
      </c>
      <c r="I59" s="95" t="s">
        <v>194</v>
      </c>
      <c r="J59" s="95" t="s">
        <v>194</v>
      </c>
      <c r="K59" s="95" t="s">
        <v>194</v>
      </c>
      <c r="L59" s="95" t="s">
        <v>194</v>
      </c>
      <c r="M59" s="95" t="s">
        <v>194</v>
      </c>
      <c r="N59" s="94" t="s">
        <v>197</v>
      </c>
      <c r="O59" s="94" t="s">
        <v>197</v>
      </c>
      <c r="P59" s="94" t="s">
        <v>197</v>
      </c>
    </row>
    <row r="60" spans="1:16" x14ac:dyDescent="0.2">
      <c r="A60" s="95">
        <v>58</v>
      </c>
      <c r="B60" s="95" t="s">
        <v>136</v>
      </c>
      <c r="C60" s="96" t="s">
        <v>137</v>
      </c>
      <c r="D60" s="97" t="s">
        <v>193</v>
      </c>
      <c r="E60" s="95" t="s">
        <v>194</v>
      </c>
      <c r="F60" s="95" t="s">
        <v>194</v>
      </c>
      <c r="G60" s="95" t="s">
        <v>194</v>
      </c>
      <c r="H60" s="95" t="s">
        <v>194</v>
      </c>
      <c r="I60" s="95" t="s">
        <v>194</v>
      </c>
      <c r="J60" s="95" t="s">
        <v>194</v>
      </c>
      <c r="K60" s="95" t="s">
        <v>194</v>
      </c>
      <c r="L60" s="95" t="s">
        <v>194</v>
      </c>
      <c r="M60" s="95" t="s">
        <v>194</v>
      </c>
      <c r="N60" s="95" t="s">
        <v>194</v>
      </c>
      <c r="O60" s="95" t="s">
        <v>194</v>
      </c>
      <c r="P60" s="95" t="s">
        <v>194</v>
      </c>
    </row>
    <row r="61" spans="1:16" x14ac:dyDescent="0.2">
      <c r="A61" s="95">
        <v>59</v>
      </c>
      <c r="B61" s="95" t="s">
        <v>138</v>
      </c>
      <c r="C61" s="96" t="s">
        <v>139</v>
      </c>
      <c r="D61" s="97" t="s">
        <v>193</v>
      </c>
      <c r="E61" s="95" t="s">
        <v>194</v>
      </c>
      <c r="F61" s="95" t="s">
        <v>194</v>
      </c>
      <c r="G61" s="95" t="s">
        <v>194</v>
      </c>
      <c r="H61" s="95" t="s">
        <v>194</v>
      </c>
      <c r="I61" s="95" t="s">
        <v>194</v>
      </c>
      <c r="J61" s="95" t="s">
        <v>194</v>
      </c>
      <c r="K61" s="95" t="s">
        <v>194</v>
      </c>
      <c r="L61" s="95" t="s">
        <v>194</v>
      </c>
      <c r="M61" s="95" t="s">
        <v>194</v>
      </c>
      <c r="N61" s="95" t="s">
        <v>194</v>
      </c>
      <c r="O61" s="95" t="s">
        <v>194</v>
      </c>
      <c r="P61" s="95" t="s">
        <v>194</v>
      </c>
    </row>
    <row r="62" spans="1:16" x14ac:dyDescent="0.2">
      <c r="A62" s="95">
        <v>60</v>
      </c>
      <c r="B62" s="95" t="s">
        <v>268</v>
      </c>
      <c r="C62" s="96" t="s">
        <v>269</v>
      </c>
      <c r="D62" s="97" t="s">
        <v>193</v>
      </c>
      <c r="E62" s="95" t="s">
        <v>194</v>
      </c>
      <c r="F62" s="95" t="s">
        <v>194</v>
      </c>
      <c r="G62" s="95" t="s">
        <v>194</v>
      </c>
      <c r="H62" s="95" t="s">
        <v>194</v>
      </c>
      <c r="I62" s="95" t="s">
        <v>194</v>
      </c>
      <c r="J62" s="95" t="s">
        <v>194</v>
      </c>
      <c r="K62" s="95" t="s">
        <v>194</v>
      </c>
      <c r="L62" s="95" t="s">
        <v>194</v>
      </c>
      <c r="M62" s="95" t="s">
        <v>194</v>
      </c>
      <c r="N62" s="94" t="s">
        <v>197</v>
      </c>
      <c r="O62" s="94" t="s">
        <v>197</v>
      </c>
      <c r="P62" s="94" t="s">
        <v>197</v>
      </c>
    </row>
    <row r="63" spans="1:16" x14ac:dyDescent="0.2">
      <c r="A63" s="95">
        <v>61</v>
      </c>
      <c r="B63" s="95" t="s">
        <v>270</v>
      </c>
      <c r="C63" s="96" t="s">
        <v>271</v>
      </c>
      <c r="D63" s="97" t="s">
        <v>193</v>
      </c>
      <c r="E63" s="95" t="s">
        <v>194</v>
      </c>
      <c r="F63" s="95" t="s">
        <v>194</v>
      </c>
      <c r="G63" s="95" t="s">
        <v>194</v>
      </c>
      <c r="H63" s="95" t="s">
        <v>194</v>
      </c>
      <c r="I63" s="92" t="s">
        <v>197</v>
      </c>
      <c r="J63" s="92" t="s">
        <v>197</v>
      </c>
      <c r="K63" s="92" t="s">
        <v>197</v>
      </c>
      <c r="L63" s="92" t="s">
        <v>197</v>
      </c>
      <c r="M63" s="92" t="s">
        <v>197</v>
      </c>
      <c r="N63" s="92" t="s">
        <v>197</v>
      </c>
      <c r="O63" s="92" t="s">
        <v>197</v>
      </c>
      <c r="P63" s="92" t="s">
        <v>197</v>
      </c>
    </row>
    <row r="64" spans="1:16" x14ac:dyDescent="0.2">
      <c r="A64" s="95">
        <v>62</v>
      </c>
      <c r="B64" s="95" t="s">
        <v>140</v>
      </c>
      <c r="C64" s="96" t="s">
        <v>141</v>
      </c>
      <c r="D64" s="97" t="s">
        <v>193</v>
      </c>
      <c r="E64" s="95" t="s">
        <v>194</v>
      </c>
      <c r="F64" s="95" t="s">
        <v>194</v>
      </c>
      <c r="G64" s="95" t="s">
        <v>194</v>
      </c>
      <c r="H64" s="95" t="s">
        <v>194</v>
      </c>
      <c r="I64" s="95" t="s">
        <v>194</v>
      </c>
      <c r="J64" s="95" t="s">
        <v>194</v>
      </c>
      <c r="K64" s="95" t="s">
        <v>194</v>
      </c>
      <c r="L64" s="95" t="s">
        <v>194</v>
      </c>
      <c r="M64" s="95" t="s">
        <v>194</v>
      </c>
      <c r="N64" s="95" t="s">
        <v>194</v>
      </c>
      <c r="O64" s="95" t="s">
        <v>194</v>
      </c>
      <c r="P64" s="95" t="s">
        <v>194</v>
      </c>
    </row>
    <row r="65" spans="1:16" x14ac:dyDescent="0.2">
      <c r="A65" s="95">
        <v>63</v>
      </c>
      <c r="B65" s="95" t="s">
        <v>272</v>
      </c>
      <c r="C65" s="96" t="s">
        <v>273</v>
      </c>
      <c r="D65" s="97" t="s">
        <v>193</v>
      </c>
      <c r="E65" s="95" t="s">
        <v>194</v>
      </c>
      <c r="F65" s="95" t="s">
        <v>194</v>
      </c>
      <c r="G65" s="95" t="s">
        <v>194</v>
      </c>
      <c r="H65" s="92" t="s">
        <v>197</v>
      </c>
      <c r="I65" s="92" t="s">
        <v>197</v>
      </c>
      <c r="J65" s="95" t="s">
        <v>194</v>
      </c>
      <c r="K65" s="92" t="s">
        <v>197</v>
      </c>
      <c r="L65" s="92" t="s">
        <v>197</v>
      </c>
      <c r="M65" s="95" t="s">
        <v>194</v>
      </c>
      <c r="N65" s="92" t="s">
        <v>197</v>
      </c>
      <c r="O65" s="92" t="s">
        <v>197</v>
      </c>
      <c r="P65" s="95" t="s">
        <v>194</v>
      </c>
    </row>
    <row r="66" spans="1:16" x14ac:dyDescent="0.2">
      <c r="A66" s="95">
        <v>64</v>
      </c>
      <c r="B66" s="95" t="s">
        <v>274</v>
      </c>
      <c r="C66" s="96" t="s">
        <v>275</v>
      </c>
      <c r="D66" s="97" t="s">
        <v>193</v>
      </c>
      <c r="E66" s="95" t="s">
        <v>194</v>
      </c>
      <c r="F66" s="95" t="s">
        <v>194</v>
      </c>
      <c r="G66" s="95" t="s">
        <v>194</v>
      </c>
      <c r="H66" s="92" t="s">
        <v>197</v>
      </c>
      <c r="I66" s="92" t="s">
        <v>197</v>
      </c>
      <c r="J66" s="92" t="s">
        <v>197</v>
      </c>
      <c r="K66" s="92" t="s">
        <v>197</v>
      </c>
      <c r="L66" s="92" t="s">
        <v>197</v>
      </c>
      <c r="M66" s="92" t="s">
        <v>197</v>
      </c>
      <c r="N66" s="92" t="s">
        <v>197</v>
      </c>
      <c r="O66" s="92" t="s">
        <v>197</v>
      </c>
      <c r="P66" s="92" t="s">
        <v>197</v>
      </c>
    </row>
    <row r="67" spans="1:16" x14ac:dyDescent="0.2">
      <c r="A67" s="95">
        <v>65</v>
      </c>
      <c r="B67" s="95" t="s">
        <v>142</v>
      </c>
      <c r="C67" s="96" t="s">
        <v>143</v>
      </c>
      <c r="D67" s="97" t="s">
        <v>193</v>
      </c>
      <c r="E67" s="95" t="s">
        <v>194</v>
      </c>
      <c r="F67" s="95" t="s">
        <v>194</v>
      </c>
      <c r="G67" s="95" t="s">
        <v>194</v>
      </c>
      <c r="H67" s="95" t="s">
        <v>194</v>
      </c>
      <c r="I67" s="95" t="s">
        <v>194</v>
      </c>
      <c r="J67" s="95" t="s">
        <v>194</v>
      </c>
      <c r="K67" s="95" t="s">
        <v>194</v>
      </c>
      <c r="L67" s="95" t="s">
        <v>194</v>
      </c>
      <c r="M67" s="95" t="s">
        <v>194</v>
      </c>
      <c r="N67" s="95" t="s">
        <v>194</v>
      </c>
      <c r="O67" s="95" t="s">
        <v>194</v>
      </c>
      <c r="P67" s="95" t="s">
        <v>194</v>
      </c>
    </row>
    <row r="68" spans="1:16" x14ac:dyDescent="0.2">
      <c r="A68" s="95">
        <v>66</v>
      </c>
      <c r="B68" s="95" t="s">
        <v>276</v>
      </c>
      <c r="C68" s="96" t="s">
        <v>277</v>
      </c>
      <c r="D68" s="97" t="s">
        <v>193</v>
      </c>
      <c r="E68" s="95" t="s">
        <v>194</v>
      </c>
      <c r="F68" s="95" t="s">
        <v>194</v>
      </c>
      <c r="G68" s="95" t="s">
        <v>194</v>
      </c>
      <c r="H68" s="95" t="s">
        <v>194</v>
      </c>
      <c r="I68" s="95" t="s">
        <v>194</v>
      </c>
      <c r="J68" s="95" t="s">
        <v>194</v>
      </c>
      <c r="K68" s="95" t="s">
        <v>194</v>
      </c>
      <c r="L68" s="95" t="s">
        <v>194</v>
      </c>
      <c r="M68" s="95" t="s">
        <v>194</v>
      </c>
      <c r="N68" s="94" t="s">
        <v>197</v>
      </c>
      <c r="O68" s="95" t="s">
        <v>194</v>
      </c>
      <c r="P68" s="95" t="s">
        <v>194</v>
      </c>
    </row>
    <row r="69" spans="1:16" ht="17" x14ac:dyDescent="0.2">
      <c r="A69" s="95">
        <v>67</v>
      </c>
      <c r="B69" s="95" t="s">
        <v>3</v>
      </c>
      <c r="C69" s="99" t="s">
        <v>4</v>
      </c>
      <c r="D69" s="100" t="s">
        <v>278</v>
      </c>
      <c r="E69" s="95" t="s">
        <v>194</v>
      </c>
      <c r="F69" s="95" t="s">
        <v>194</v>
      </c>
      <c r="G69" s="95" t="s">
        <v>194</v>
      </c>
      <c r="H69" s="95" t="s">
        <v>194</v>
      </c>
      <c r="I69" s="95" t="s">
        <v>194</v>
      </c>
      <c r="J69" s="95" t="s">
        <v>194</v>
      </c>
      <c r="K69" s="95" t="s">
        <v>194</v>
      </c>
      <c r="L69" s="95" t="s">
        <v>194</v>
      </c>
      <c r="M69" s="95" t="s">
        <v>194</v>
      </c>
      <c r="N69" s="95" t="s">
        <v>194</v>
      </c>
      <c r="O69" s="95" t="s">
        <v>194</v>
      </c>
      <c r="P69" s="95" t="s">
        <v>194</v>
      </c>
    </row>
    <row r="70" spans="1:16" ht="17" x14ac:dyDescent="0.2">
      <c r="A70" s="95">
        <v>68</v>
      </c>
      <c r="B70" s="95" t="s">
        <v>279</v>
      </c>
      <c r="C70" s="99" t="s">
        <v>280</v>
      </c>
      <c r="D70" s="100" t="s">
        <v>278</v>
      </c>
      <c r="E70" s="95" t="s">
        <v>194</v>
      </c>
      <c r="F70" s="95" t="s">
        <v>194</v>
      </c>
      <c r="G70" s="95" t="s">
        <v>194</v>
      </c>
      <c r="H70" s="92" t="s">
        <v>197</v>
      </c>
      <c r="I70" s="95" t="s">
        <v>194</v>
      </c>
      <c r="J70" s="95" t="s">
        <v>194</v>
      </c>
      <c r="K70" s="95" t="s">
        <v>194</v>
      </c>
      <c r="L70" s="95" t="s">
        <v>194</v>
      </c>
      <c r="M70" s="95" t="s">
        <v>194</v>
      </c>
      <c r="N70" s="95" t="s">
        <v>194</v>
      </c>
      <c r="O70" s="95" t="s">
        <v>194</v>
      </c>
      <c r="P70" s="95" t="s">
        <v>194</v>
      </c>
    </row>
    <row r="71" spans="1:16" ht="17" x14ac:dyDescent="0.2">
      <c r="A71" s="95">
        <v>69</v>
      </c>
      <c r="B71" s="95" t="s">
        <v>5</v>
      </c>
      <c r="C71" s="99" t="s">
        <v>6</v>
      </c>
      <c r="D71" s="100" t="s">
        <v>278</v>
      </c>
      <c r="E71" s="95" t="s">
        <v>194</v>
      </c>
      <c r="F71" s="95" t="s">
        <v>194</v>
      </c>
      <c r="G71" s="95" t="s">
        <v>194</v>
      </c>
      <c r="H71" s="95" t="s">
        <v>194</v>
      </c>
      <c r="I71" s="95" t="s">
        <v>194</v>
      </c>
      <c r="J71" s="95" t="s">
        <v>194</v>
      </c>
      <c r="K71" s="95" t="s">
        <v>194</v>
      </c>
      <c r="L71" s="95" t="s">
        <v>194</v>
      </c>
      <c r="M71" s="95" t="s">
        <v>194</v>
      </c>
      <c r="N71" s="95" t="s">
        <v>194</v>
      </c>
      <c r="O71" s="95" t="s">
        <v>194</v>
      </c>
      <c r="P71" s="95" t="s">
        <v>194</v>
      </c>
    </row>
    <row r="72" spans="1:16" ht="17" x14ac:dyDescent="0.2">
      <c r="A72" s="95">
        <v>70</v>
      </c>
      <c r="B72" s="95" t="s">
        <v>281</v>
      </c>
      <c r="C72" s="99" t="s">
        <v>282</v>
      </c>
      <c r="D72" s="100" t="s">
        <v>278</v>
      </c>
      <c r="E72" s="95" t="s">
        <v>194</v>
      </c>
      <c r="F72" s="95" t="s">
        <v>194</v>
      </c>
      <c r="G72" s="95" t="s">
        <v>194</v>
      </c>
      <c r="H72" s="95" t="s">
        <v>194</v>
      </c>
      <c r="I72" s="95" t="s">
        <v>194</v>
      </c>
      <c r="J72" s="95" t="s">
        <v>194</v>
      </c>
      <c r="K72" s="95" t="s">
        <v>194</v>
      </c>
      <c r="L72" s="95" t="s">
        <v>194</v>
      </c>
      <c r="M72" s="95" t="s">
        <v>194</v>
      </c>
      <c r="N72" s="94" t="s">
        <v>197</v>
      </c>
      <c r="O72" s="94" t="s">
        <v>197</v>
      </c>
      <c r="P72" s="94" t="s">
        <v>197</v>
      </c>
    </row>
    <row r="73" spans="1:16" ht="17" x14ac:dyDescent="0.2">
      <c r="A73" s="95">
        <v>71</v>
      </c>
      <c r="B73" s="95" t="s">
        <v>7</v>
      </c>
      <c r="C73" s="99" t="s">
        <v>8</v>
      </c>
      <c r="D73" s="100" t="s">
        <v>278</v>
      </c>
      <c r="E73" s="95" t="s">
        <v>194</v>
      </c>
      <c r="F73" s="95" t="s">
        <v>194</v>
      </c>
      <c r="G73" s="95" t="s">
        <v>194</v>
      </c>
      <c r="H73" s="95" t="s">
        <v>194</v>
      </c>
      <c r="I73" s="95" t="s">
        <v>194</v>
      </c>
      <c r="J73" s="95" t="s">
        <v>194</v>
      </c>
      <c r="K73" s="95" t="s">
        <v>194</v>
      </c>
      <c r="L73" s="95" t="s">
        <v>194</v>
      </c>
      <c r="M73" s="95" t="s">
        <v>194</v>
      </c>
      <c r="N73" s="95" t="s">
        <v>194</v>
      </c>
      <c r="O73" s="95" t="s">
        <v>194</v>
      </c>
      <c r="P73" s="95" t="s">
        <v>194</v>
      </c>
    </row>
    <row r="74" spans="1:16" ht="17" x14ac:dyDescent="0.2">
      <c r="A74" s="95">
        <v>72</v>
      </c>
      <c r="B74" s="95" t="s">
        <v>283</v>
      </c>
      <c r="C74" s="99" t="s">
        <v>284</v>
      </c>
      <c r="D74" s="100" t="s">
        <v>278</v>
      </c>
      <c r="E74" s="95" t="s">
        <v>194</v>
      </c>
      <c r="F74" s="95" t="s">
        <v>194</v>
      </c>
      <c r="G74" s="95" t="s">
        <v>194</v>
      </c>
      <c r="H74" s="95" t="s">
        <v>194</v>
      </c>
      <c r="I74" s="95" t="s">
        <v>194</v>
      </c>
      <c r="J74" s="95" t="s">
        <v>194</v>
      </c>
      <c r="K74" s="93" t="s">
        <v>197</v>
      </c>
      <c r="L74" s="93" t="s">
        <v>197</v>
      </c>
      <c r="M74" s="95" t="s">
        <v>194</v>
      </c>
      <c r="N74" s="93" t="s">
        <v>197</v>
      </c>
      <c r="O74" s="93" t="s">
        <v>197</v>
      </c>
      <c r="P74" s="93" t="s">
        <v>197</v>
      </c>
    </row>
    <row r="75" spans="1:16" ht="17" x14ac:dyDescent="0.2">
      <c r="A75" s="95">
        <v>73</v>
      </c>
      <c r="B75" s="95" t="s">
        <v>9</v>
      </c>
      <c r="C75" s="99" t="s">
        <v>10</v>
      </c>
      <c r="D75" s="100" t="s">
        <v>278</v>
      </c>
      <c r="E75" s="95" t="s">
        <v>194</v>
      </c>
      <c r="F75" s="95" t="s">
        <v>194</v>
      </c>
      <c r="G75" s="95" t="s">
        <v>194</v>
      </c>
      <c r="H75" s="95" t="s">
        <v>194</v>
      </c>
      <c r="I75" s="95" t="s">
        <v>194</v>
      </c>
      <c r="J75" s="95" t="s">
        <v>194</v>
      </c>
      <c r="K75" s="95" t="s">
        <v>194</v>
      </c>
      <c r="L75" s="95" t="s">
        <v>194</v>
      </c>
      <c r="M75" s="95" t="s">
        <v>194</v>
      </c>
      <c r="N75" s="95" t="s">
        <v>194</v>
      </c>
      <c r="O75" s="95" t="s">
        <v>194</v>
      </c>
      <c r="P75" s="95" t="s">
        <v>194</v>
      </c>
    </row>
    <row r="76" spans="1:16" ht="17" x14ac:dyDescent="0.2">
      <c r="A76" s="95">
        <v>74</v>
      </c>
      <c r="B76" s="95" t="s">
        <v>285</v>
      </c>
      <c r="C76" s="99" t="s">
        <v>286</v>
      </c>
      <c r="D76" s="100" t="s">
        <v>278</v>
      </c>
      <c r="E76" s="95" t="s">
        <v>194</v>
      </c>
      <c r="F76" s="95" t="s">
        <v>194</v>
      </c>
      <c r="G76" s="95" t="s">
        <v>194</v>
      </c>
      <c r="H76" s="95" t="s">
        <v>194</v>
      </c>
      <c r="I76" s="95" t="s">
        <v>194</v>
      </c>
      <c r="J76" s="95" t="s">
        <v>194</v>
      </c>
      <c r="K76" s="95" t="s">
        <v>194</v>
      </c>
      <c r="L76" s="95" t="s">
        <v>194</v>
      </c>
      <c r="M76" s="95" t="s">
        <v>194</v>
      </c>
      <c r="N76" s="94" t="s">
        <v>197</v>
      </c>
      <c r="O76" s="94" t="s">
        <v>197</v>
      </c>
      <c r="P76" s="95" t="s">
        <v>194</v>
      </c>
    </row>
    <row r="77" spans="1:16" ht="17" x14ac:dyDescent="0.2">
      <c r="A77" s="95">
        <v>75</v>
      </c>
      <c r="B77" s="95" t="s">
        <v>287</v>
      </c>
      <c r="C77" s="99" t="s">
        <v>288</v>
      </c>
      <c r="D77" s="100" t="s">
        <v>278</v>
      </c>
      <c r="E77" s="95" t="s">
        <v>194</v>
      </c>
      <c r="F77" s="95" t="s">
        <v>194</v>
      </c>
      <c r="G77" s="95" t="s">
        <v>194</v>
      </c>
      <c r="H77" s="95" t="s">
        <v>194</v>
      </c>
      <c r="I77" s="95" t="s">
        <v>194</v>
      </c>
      <c r="J77" s="95" t="s">
        <v>194</v>
      </c>
      <c r="K77" s="95" t="s">
        <v>194</v>
      </c>
      <c r="L77" s="95" t="s">
        <v>194</v>
      </c>
      <c r="M77" s="95" t="s">
        <v>194</v>
      </c>
      <c r="N77" s="95" t="s">
        <v>194</v>
      </c>
      <c r="O77" s="94" t="s">
        <v>197</v>
      </c>
      <c r="P77" s="95" t="s">
        <v>194</v>
      </c>
    </row>
    <row r="78" spans="1:16" ht="17" x14ac:dyDescent="0.2">
      <c r="A78" s="95">
        <v>76</v>
      </c>
      <c r="B78" s="95" t="s">
        <v>289</v>
      </c>
      <c r="C78" s="99" t="s">
        <v>290</v>
      </c>
      <c r="D78" s="100" t="s">
        <v>278</v>
      </c>
      <c r="E78" s="95" t="s">
        <v>194</v>
      </c>
      <c r="F78" s="95" t="s">
        <v>194</v>
      </c>
      <c r="G78" s="95" t="s">
        <v>194</v>
      </c>
      <c r="H78" s="95" t="s">
        <v>194</v>
      </c>
      <c r="I78" s="95" t="s">
        <v>194</v>
      </c>
      <c r="J78" s="95" t="s">
        <v>194</v>
      </c>
      <c r="K78" s="93" t="s">
        <v>197</v>
      </c>
      <c r="L78" s="93" t="s">
        <v>197</v>
      </c>
      <c r="M78" s="95" t="s">
        <v>194</v>
      </c>
      <c r="N78" s="93" t="s">
        <v>197</v>
      </c>
      <c r="O78" s="93" t="s">
        <v>197</v>
      </c>
      <c r="P78" s="93" t="s">
        <v>197</v>
      </c>
    </row>
    <row r="79" spans="1:16" ht="17" x14ac:dyDescent="0.2">
      <c r="A79" s="95">
        <v>77</v>
      </c>
      <c r="B79" s="95" t="s">
        <v>291</v>
      </c>
      <c r="C79" s="99" t="s">
        <v>292</v>
      </c>
      <c r="D79" s="100" t="s">
        <v>278</v>
      </c>
      <c r="E79" s="95" t="s">
        <v>194</v>
      </c>
      <c r="F79" s="95" t="s">
        <v>194</v>
      </c>
      <c r="G79" s="95" t="s">
        <v>194</v>
      </c>
      <c r="H79" s="95" t="s">
        <v>194</v>
      </c>
      <c r="I79" s="95" t="s">
        <v>194</v>
      </c>
      <c r="J79" s="95" t="s">
        <v>194</v>
      </c>
      <c r="K79" s="95" t="s">
        <v>194</v>
      </c>
      <c r="L79" s="95" t="s">
        <v>194</v>
      </c>
      <c r="M79" s="95" t="s">
        <v>194</v>
      </c>
      <c r="N79" s="94" t="s">
        <v>197</v>
      </c>
      <c r="O79" s="95" t="s">
        <v>194</v>
      </c>
      <c r="P79" s="95" t="s">
        <v>194</v>
      </c>
    </row>
    <row r="80" spans="1:16" ht="17" x14ac:dyDescent="0.2">
      <c r="A80" s="95">
        <v>78</v>
      </c>
      <c r="B80" s="95" t="s">
        <v>11</v>
      </c>
      <c r="C80" s="99" t="s">
        <v>12</v>
      </c>
      <c r="D80" s="100" t="s">
        <v>278</v>
      </c>
      <c r="E80" s="95" t="s">
        <v>194</v>
      </c>
      <c r="F80" s="95" t="s">
        <v>194</v>
      </c>
      <c r="G80" s="95" t="s">
        <v>194</v>
      </c>
      <c r="H80" s="95" t="s">
        <v>194</v>
      </c>
      <c r="I80" s="95" t="s">
        <v>194</v>
      </c>
      <c r="J80" s="95" t="s">
        <v>194</v>
      </c>
      <c r="K80" s="95" t="s">
        <v>194</v>
      </c>
      <c r="L80" s="95" t="s">
        <v>194</v>
      </c>
      <c r="M80" s="95" t="s">
        <v>194</v>
      </c>
      <c r="N80" s="95" t="s">
        <v>194</v>
      </c>
      <c r="O80" s="95" t="s">
        <v>194</v>
      </c>
      <c r="P80" s="95" t="s">
        <v>194</v>
      </c>
    </row>
    <row r="81" spans="1:16" ht="17" x14ac:dyDescent="0.2">
      <c r="A81" s="95">
        <v>79</v>
      </c>
      <c r="B81" s="95" t="s">
        <v>13</v>
      </c>
      <c r="C81" s="99" t="s">
        <v>14</v>
      </c>
      <c r="D81" s="100" t="s">
        <v>278</v>
      </c>
      <c r="E81" s="95" t="s">
        <v>194</v>
      </c>
      <c r="F81" s="95" t="s">
        <v>194</v>
      </c>
      <c r="G81" s="95" t="s">
        <v>194</v>
      </c>
      <c r="H81" s="95" t="s">
        <v>194</v>
      </c>
      <c r="I81" s="95" t="s">
        <v>194</v>
      </c>
      <c r="J81" s="95" t="s">
        <v>194</v>
      </c>
      <c r="K81" s="95" t="s">
        <v>194</v>
      </c>
      <c r="L81" s="95" t="s">
        <v>194</v>
      </c>
      <c r="M81" s="95" t="s">
        <v>194</v>
      </c>
      <c r="N81" s="95" t="s">
        <v>194</v>
      </c>
      <c r="O81" s="95" t="s">
        <v>194</v>
      </c>
      <c r="P81" s="95" t="s">
        <v>194</v>
      </c>
    </row>
    <row r="82" spans="1:16" ht="17" x14ac:dyDescent="0.2">
      <c r="A82" s="95">
        <v>80</v>
      </c>
      <c r="B82" s="95" t="s">
        <v>293</v>
      </c>
      <c r="C82" s="99" t="s">
        <v>294</v>
      </c>
      <c r="D82" s="100" t="s">
        <v>278</v>
      </c>
      <c r="E82" s="95" t="s">
        <v>194</v>
      </c>
      <c r="F82" s="95" t="s">
        <v>194</v>
      </c>
      <c r="G82" s="95" t="s">
        <v>194</v>
      </c>
      <c r="H82" s="95" t="s">
        <v>194</v>
      </c>
      <c r="I82" s="95" t="s">
        <v>194</v>
      </c>
      <c r="J82" s="95" t="s">
        <v>194</v>
      </c>
      <c r="K82" s="95" t="s">
        <v>194</v>
      </c>
      <c r="L82" s="95" t="s">
        <v>194</v>
      </c>
      <c r="M82" s="93" t="s">
        <v>197</v>
      </c>
      <c r="N82" s="93" t="s">
        <v>197</v>
      </c>
      <c r="O82" s="93" t="s">
        <v>197</v>
      </c>
      <c r="P82" s="93" t="s">
        <v>197</v>
      </c>
    </row>
    <row r="83" spans="1:16" ht="17" x14ac:dyDescent="0.2">
      <c r="A83" s="95">
        <v>81</v>
      </c>
      <c r="B83" s="95" t="s">
        <v>295</v>
      </c>
      <c r="C83" s="99" t="s">
        <v>296</v>
      </c>
      <c r="D83" s="100" t="s">
        <v>278</v>
      </c>
      <c r="E83" s="95" t="s">
        <v>194</v>
      </c>
      <c r="F83" s="95" t="s">
        <v>194</v>
      </c>
      <c r="G83" s="95" t="s">
        <v>194</v>
      </c>
      <c r="H83" s="92" t="s">
        <v>197</v>
      </c>
      <c r="I83" s="95" t="s">
        <v>194</v>
      </c>
      <c r="J83" s="95" t="s">
        <v>194</v>
      </c>
      <c r="K83" s="95" t="s">
        <v>194</v>
      </c>
      <c r="L83" s="95" t="s">
        <v>194</v>
      </c>
      <c r="M83" s="95" t="s">
        <v>194</v>
      </c>
      <c r="N83" s="92" t="s">
        <v>197</v>
      </c>
      <c r="O83" s="92" t="s">
        <v>197</v>
      </c>
      <c r="P83" s="92" t="s">
        <v>197</v>
      </c>
    </row>
    <row r="84" spans="1:16" ht="17" x14ac:dyDescent="0.2">
      <c r="A84" s="95">
        <v>82</v>
      </c>
      <c r="B84" s="95" t="s">
        <v>15</v>
      </c>
      <c r="C84" s="99" t="s">
        <v>16</v>
      </c>
      <c r="D84" s="100" t="s">
        <v>278</v>
      </c>
      <c r="E84" s="95" t="s">
        <v>194</v>
      </c>
      <c r="F84" s="95" t="s">
        <v>194</v>
      </c>
      <c r="G84" s="95" t="s">
        <v>194</v>
      </c>
      <c r="H84" s="95" t="s">
        <v>194</v>
      </c>
      <c r="I84" s="95" t="s">
        <v>194</v>
      </c>
      <c r="J84" s="95" t="s">
        <v>194</v>
      </c>
      <c r="K84" s="95" t="s">
        <v>194</v>
      </c>
      <c r="L84" s="95" t="s">
        <v>194</v>
      </c>
      <c r="M84" s="95" t="s">
        <v>194</v>
      </c>
      <c r="N84" s="95" t="s">
        <v>194</v>
      </c>
      <c r="O84" s="95" t="s">
        <v>194</v>
      </c>
      <c r="P84" s="95" t="s">
        <v>194</v>
      </c>
    </row>
    <row r="85" spans="1:16" ht="17" x14ac:dyDescent="0.2">
      <c r="A85" s="95">
        <v>83</v>
      </c>
      <c r="B85" s="95" t="s">
        <v>17</v>
      </c>
      <c r="C85" s="99" t="s">
        <v>18</v>
      </c>
      <c r="D85" s="100" t="s">
        <v>278</v>
      </c>
      <c r="E85" s="95" t="s">
        <v>194</v>
      </c>
      <c r="F85" s="95" t="s">
        <v>194</v>
      </c>
      <c r="G85" s="95" t="s">
        <v>194</v>
      </c>
      <c r="H85" s="95" t="s">
        <v>194</v>
      </c>
      <c r="I85" s="95" t="s">
        <v>194</v>
      </c>
      <c r="J85" s="95" t="s">
        <v>194</v>
      </c>
      <c r="K85" s="95" t="s">
        <v>194</v>
      </c>
      <c r="L85" s="95" t="s">
        <v>194</v>
      </c>
      <c r="M85" s="95" t="s">
        <v>194</v>
      </c>
      <c r="N85" s="95" t="s">
        <v>194</v>
      </c>
      <c r="O85" s="95" t="s">
        <v>194</v>
      </c>
      <c r="P85" s="95" t="s">
        <v>194</v>
      </c>
    </row>
    <row r="86" spans="1:16" ht="17" x14ac:dyDescent="0.2">
      <c r="A86" s="95">
        <v>84</v>
      </c>
      <c r="B86" s="95" t="s">
        <v>19</v>
      </c>
      <c r="C86" s="99" t="s">
        <v>20</v>
      </c>
      <c r="D86" s="100" t="s">
        <v>278</v>
      </c>
      <c r="E86" s="95" t="s">
        <v>194</v>
      </c>
      <c r="F86" s="95" t="s">
        <v>194</v>
      </c>
      <c r="G86" s="95" t="s">
        <v>194</v>
      </c>
      <c r="H86" s="95" t="s">
        <v>194</v>
      </c>
      <c r="I86" s="95" t="s">
        <v>194</v>
      </c>
      <c r="J86" s="95" t="s">
        <v>194</v>
      </c>
      <c r="K86" s="95" t="s">
        <v>194</v>
      </c>
      <c r="L86" s="95" t="s">
        <v>194</v>
      </c>
      <c r="M86" s="95" t="s">
        <v>194</v>
      </c>
      <c r="N86" s="95" t="s">
        <v>194</v>
      </c>
      <c r="O86" s="95" t="s">
        <v>194</v>
      </c>
      <c r="P86" s="95" t="s">
        <v>194</v>
      </c>
    </row>
    <row r="87" spans="1:16" ht="17" x14ac:dyDescent="0.2">
      <c r="A87" s="95">
        <v>85</v>
      </c>
      <c r="B87" s="95" t="s">
        <v>21</v>
      </c>
      <c r="C87" s="99" t="s">
        <v>22</v>
      </c>
      <c r="D87" s="100" t="s">
        <v>278</v>
      </c>
      <c r="E87" s="95" t="s">
        <v>194</v>
      </c>
      <c r="F87" s="95" t="s">
        <v>194</v>
      </c>
      <c r="G87" s="95" t="s">
        <v>194</v>
      </c>
      <c r="H87" s="95" t="s">
        <v>194</v>
      </c>
      <c r="I87" s="95" t="s">
        <v>194</v>
      </c>
      <c r="J87" s="95" t="s">
        <v>194</v>
      </c>
      <c r="K87" s="95" t="s">
        <v>194</v>
      </c>
      <c r="L87" s="95" t="s">
        <v>194</v>
      </c>
      <c r="M87" s="95" t="s">
        <v>194</v>
      </c>
      <c r="N87" s="95" t="s">
        <v>194</v>
      </c>
      <c r="O87" s="95" t="s">
        <v>194</v>
      </c>
      <c r="P87" s="95" t="s">
        <v>194</v>
      </c>
    </row>
    <row r="88" spans="1:16" ht="17" x14ac:dyDescent="0.2">
      <c r="A88" s="95">
        <v>86</v>
      </c>
      <c r="B88" s="95" t="s">
        <v>297</v>
      </c>
      <c r="C88" s="99" t="s">
        <v>298</v>
      </c>
      <c r="D88" s="100" t="s">
        <v>278</v>
      </c>
      <c r="E88" s="95" t="s">
        <v>194</v>
      </c>
      <c r="F88" s="95" t="s">
        <v>194</v>
      </c>
      <c r="G88" s="95" t="s">
        <v>194</v>
      </c>
      <c r="H88" s="95" t="s">
        <v>194</v>
      </c>
      <c r="I88" s="95" t="s">
        <v>194</v>
      </c>
      <c r="J88" s="95" t="s">
        <v>194</v>
      </c>
      <c r="K88" s="95" t="s">
        <v>194</v>
      </c>
      <c r="L88" s="95" t="s">
        <v>194</v>
      </c>
      <c r="M88" s="95" t="s">
        <v>194</v>
      </c>
      <c r="N88" s="94" t="s">
        <v>197</v>
      </c>
      <c r="O88" s="94" t="s">
        <v>197</v>
      </c>
      <c r="P88" s="94" t="s">
        <v>197</v>
      </c>
    </row>
    <row r="89" spans="1:16" ht="17" x14ac:dyDescent="0.2">
      <c r="A89" s="95">
        <v>87</v>
      </c>
      <c r="B89" s="95" t="s">
        <v>299</v>
      </c>
      <c r="C89" s="99" t="s">
        <v>300</v>
      </c>
      <c r="D89" s="100" t="s">
        <v>278</v>
      </c>
      <c r="E89" s="95" t="s">
        <v>194</v>
      </c>
      <c r="F89" s="95" t="s">
        <v>194</v>
      </c>
      <c r="G89" s="95" t="s">
        <v>194</v>
      </c>
      <c r="H89" s="92" t="s">
        <v>197</v>
      </c>
      <c r="I89" s="92" t="s">
        <v>197</v>
      </c>
      <c r="J89" s="95" t="s">
        <v>194</v>
      </c>
      <c r="K89" s="92" t="s">
        <v>197</v>
      </c>
      <c r="L89" s="92" t="s">
        <v>197</v>
      </c>
      <c r="M89" s="95" t="s">
        <v>194</v>
      </c>
      <c r="N89" s="92" t="s">
        <v>197</v>
      </c>
      <c r="O89" s="95" t="s">
        <v>194</v>
      </c>
      <c r="P89" s="95" t="s">
        <v>194</v>
      </c>
    </row>
    <row r="90" spans="1:16" ht="17" x14ac:dyDescent="0.2">
      <c r="A90" s="95">
        <v>88</v>
      </c>
      <c r="B90" s="95" t="s">
        <v>301</v>
      </c>
      <c r="C90" s="99" t="s">
        <v>302</v>
      </c>
      <c r="D90" s="100" t="s">
        <v>278</v>
      </c>
      <c r="E90" s="95" t="s">
        <v>194</v>
      </c>
      <c r="F90" s="95" t="s">
        <v>194</v>
      </c>
      <c r="G90" s="95" t="s">
        <v>194</v>
      </c>
      <c r="H90" s="95" t="s">
        <v>194</v>
      </c>
      <c r="I90" s="95" t="s">
        <v>194</v>
      </c>
      <c r="J90" s="95" t="s">
        <v>194</v>
      </c>
      <c r="K90" s="93" t="s">
        <v>197</v>
      </c>
      <c r="L90" s="93" t="s">
        <v>197</v>
      </c>
      <c r="M90" s="95" t="s">
        <v>194</v>
      </c>
      <c r="N90" s="93" t="s">
        <v>197</v>
      </c>
      <c r="O90" s="93" t="s">
        <v>197</v>
      </c>
      <c r="P90" s="93" t="s">
        <v>197</v>
      </c>
    </row>
    <row r="91" spans="1:16" ht="17" x14ac:dyDescent="0.2">
      <c r="A91" s="95">
        <v>89</v>
      </c>
      <c r="B91" s="95" t="s">
        <v>23</v>
      </c>
      <c r="C91" s="99" t="s">
        <v>24</v>
      </c>
      <c r="D91" s="100" t="s">
        <v>278</v>
      </c>
      <c r="E91" s="95" t="s">
        <v>194</v>
      </c>
      <c r="F91" s="95" t="s">
        <v>194</v>
      </c>
      <c r="G91" s="95" t="s">
        <v>194</v>
      </c>
      <c r="H91" s="95" t="s">
        <v>194</v>
      </c>
      <c r="I91" s="95" t="s">
        <v>194</v>
      </c>
      <c r="J91" s="95" t="s">
        <v>194</v>
      </c>
      <c r="K91" s="95" t="s">
        <v>194</v>
      </c>
      <c r="L91" s="95" t="s">
        <v>194</v>
      </c>
      <c r="M91" s="95" t="s">
        <v>194</v>
      </c>
      <c r="N91" s="95" t="s">
        <v>194</v>
      </c>
      <c r="O91" s="95" t="s">
        <v>194</v>
      </c>
      <c r="P91" s="95" t="s">
        <v>194</v>
      </c>
    </row>
    <row r="92" spans="1:16" ht="17" x14ac:dyDescent="0.2">
      <c r="A92" s="95">
        <v>90</v>
      </c>
      <c r="B92" s="95" t="s">
        <v>303</v>
      </c>
      <c r="C92" s="99" t="s">
        <v>304</v>
      </c>
      <c r="D92" s="100" t="s">
        <v>278</v>
      </c>
      <c r="E92" s="95" t="s">
        <v>194</v>
      </c>
      <c r="F92" s="95" t="s">
        <v>194</v>
      </c>
      <c r="G92" s="95" t="s">
        <v>194</v>
      </c>
      <c r="H92" s="92" t="s">
        <v>197</v>
      </c>
      <c r="I92" s="92" t="s">
        <v>197</v>
      </c>
      <c r="J92" s="95" t="s">
        <v>194</v>
      </c>
      <c r="K92" s="92" t="s">
        <v>197</v>
      </c>
      <c r="L92" s="95" t="s">
        <v>194</v>
      </c>
      <c r="M92" s="95" t="s">
        <v>194</v>
      </c>
      <c r="N92" s="92" t="s">
        <v>197</v>
      </c>
      <c r="O92" s="92" t="s">
        <v>197</v>
      </c>
      <c r="P92" s="92" t="s">
        <v>197</v>
      </c>
    </row>
    <row r="93" spans="1:16" ht="17" x14ac:dyDescent="0.2">
      <c r="A93" s="95">
        <v>91</v>
      </c>
      <c r="B93" s="95" t="s">
        <v>305</v>
      </c>
      <c r="C93" s="99" t="s">
        <v>306</v>
      </c>
      <c r="D93" s="100" t="s">
        <v>278</v>
      </c>
      <c r="E93" s="95" t="s">
        <v>194</v>
      </c>
      <c r="F93" s="95" t="s">
        <v>194</v>
      </c>
      <c r="G93" s="95" t="s">
        <v>194</v>
      </c>
      <c r="H93" s="92" t="s">
        <v>197</v>
      </c>
      <c r="I93" s="92" t="s">
        <v>197</v>
      </c>
      <c r="J93" s="95" t="s">
        <v>194</v>
      </c>
      <c r="K93" s="92" t="s">
        <v>197</v>
      </c>
      <c r="L93" s="95" t="s">
        <v>194</v>
      </c>
      <c r="M93" s="95" t="s">
        <v>194</v>
      </c>
      <c r="N93" s="92" t="s">
        <v>197</v>
      </c>
      <c r="O93" s="95" t="s">
        <v>194</v>
      </c>
      <c r="P93" s="95" t="s">
        <v>194</v>
      </c>
    </row>
    <row r="94" spans="1:16" ht="17" x14ac:dyDescent="0.2">
      <c r="A94" s="95">
        <v>92</v>
      </c>
      <c r="B94" s="95" t="s">
        <v>25</v>
      </c>
      <c r="C94" s="99" t="s">
        <v>26</v>
      </c>
      <c r="D94" s="100" t="s">
        <v>278</v>
      </c>
      <c r="E94" s="95" t="s">
        <v>194</v>
      </c>
      <c r="F94" s="95" t="s">
        <v>194</v>
      </c>
      <c r="G94" s="95" t="s">
        <v>194</v>
      </c>
      <c r="H94" s="95" t="s">
        <v>194</v>
      </c>
      <c r="I94" s="95" t="s">
        <v>194</v>
      </c>
      <c r="J94" s="95" t="s">
        <v>194</v>
      </c>
      <c r="K94" s="95" t="s">
        <v>194</v>
      </c>
      <c r="L94" s="95" t="s">
        <v>194</v>
      </c>
      <c r="M94" s="95" t="s">
        <v>194</v>
      </c>
      <c r="N94" s="95" t="s">
        <v>194</v>
      </c>
      <c r="O94" s="95" t="s">
        <v>194</v>
      </c>
      <c r="P94" s="95" t="s">
        <v>194</v>
      </c>
    </row>
    <row r="95" spans="1:16" ht="17" x14ac:dyDescent="0.2">
      <c r="A95" s="95">
        <v>93</v>
      </c>
      <c r="B95" s="95" t="s">
        <v>27</v>
      </c>
      <c r="C95" s="99" t="s">
        <v>28</v>
      </c>
      <c r="D95" s="100" t="s">
        <v>278</v>
      </c>
      <c r="E95" s="95" t="s">
        <v>194</v>
      </c>
      <c r="F95" s="95" t="s">
        <v>194</v>
      </c>
      <c r="G95" s="95" t="s">
        <v>194</v>
      </c>
      <c r="H95" s="95" t="s">
        <v>194</v>
      </c>
      <c r="I95" s="95" t="s">
        <v>194</v>
      </c>
      <c r="J95" s="95" t="s">
        <v>194</v>
      </c>
      <c r="K95" s="95" t="s">
        <v>194</v>
      </c>
      <c r="L95" s="95" t="s">
        <v>194</v>
      </c>
      <c r="M95" s="95" t="s">
        <v>194</v>
      </c>
      <c r="N95" s="95" t="s">
        <v>194</v>
      </c>
      <c r="O95" s="95" t="s">
        <v>194</v>
      </c>
      <c r="P95" s="95" t="s">
        <v>194</v>
      </c>
    </row>
    <row r="96" spans="1:16" ht="17" x14ac:dyDescent="0.2">
      <c r="A96" s="95">
        <v>94</v>
      </c>
      <c r="B96" s="95" t="s">
        <v>307</v>
      </c>
      <c r="C96" s="99" t="s">
        <v>308</v>
      </c>
      <c r="D96" s="100" t="s">
        <v>278</v>
      </c>
      <c r="E96" s="95" t="s">
        <v>194</v>
      </c>
      <c r="F96" s="95" t="s">
        <v>194</v>
      </c>
      <c r="G96" s="95" t="s">
        <v>194</v>
      </c>
      <c r="H96" s="95" t="s">
        <v>194</v>
      </c>
      <c r="I96" s="95" t="s">
        <v>194</v>
      </c>
      <c r="J96" s="95" t="s">
        <v>194</v>
      </c>
      <c r="K96" s="95" t="s">
        <v>194</v>
      </c>
      <c r="L96" s="95" t="s">
        <v>194</v>
      </c>
      <c r="M96" s="95" t="s">
        <v>194</v>
      </c>
      <c r="N96" s="94" t="s">
        <v>197</v>
      </c>
      <c r="O96" s="94" t="s">
        <v>197</v>
      </c>
      <c r="P96" s="94" t="s">
        <v>197</v>
      </c>
    </row>
    <row r="97" spans="1:16" ht="17" x14ac:dyDescent="0.2">
      <c r="A97" s="95">
        <v>95</v>
      </c>
      <c r="B97" s="95" t="s">
        <v>29</v>
      </c>
      <c r="C97" s="99" t="s">
        <v>30</v>
      </c>
      <c r="D97" s="100" t="s">
        <v>278</v>
      </c>
      <c r="E97" s="95" t="s">
        <v>194</v>
      </c>
      <c r="F97" s="95" t="s">
        <v>194</v>
      </c>
      <c r="G97" s="95" t="s">
        <v>194</v>
      </c>
      <c r="H97" s="95" t="s">
        <v>194</v>
      </c>
      <c r="I97" s="95" t="s">
        <v>194</v>
      </c>
      <c r="J97" s="95" t="s">
        <v>194</v>
      </c>
      <c r="K97" s="95" t="s">
        <v>194</v>
      </c>
      <c r="L97" s="95" t="s">
        <v>194</v>
      </c>
      <c r="M97" s="95" t="s">
        <v>194</v>
      </c>
      <c r="N97" s="95" t="s">
        <v>194</v>
      </c>
      <c r="O97" s="95" t="s">
        <v>194</v>
      </c>
      <c r="P97" s="95" t="s">
        <v>194</v>
      </c>
    </row>
    <row r="98" spans="1:16" ht="17" x14ac:dyDescent="0.2">
      <c r="A98" s="95">
        <v>96</v>
      </c>
      <c r="B98" s="95" t="s">
        <v>31</v>
      </c>
      <c r="C98" s="99" t="s">
        <v>32</v>
      </c>
      <c r="D98" s="100" t="s">
        <v>278</v>
      </c>
      <c r="E98" s="95" t="s">
        <v>194</v>
      </c>
      <c r="F98" s="95" t="s">
        <v>194</v>
      </c>
      <c r="G98" s="95" t="s">
        <v>194</v>
      </c>
      <c r="H98" s="95" t="s">
        <v>194</v>
      </c>
      <c r="I98" s="95" t="s">
        <v>194</v>
      </c>
      <c r="J98" s="95" t="s">
        <v>194</v>
      </c>
      <c r="K98" s="95" t="s">
        <v>194</v>
      </c>
      <c r="L98" s="95" t="s">
        <v>194</v>
      </c>
      <c r="M98" s="95" t="s">
        <v>194</v>
      </c>
      <c r="N98" s="95" t="s">
        <v>194</v>
      </c>
      <c r="O98" s="95" t="s">
        <v>194</v>
      </c>
      <c r="P98" s="95" t="s">
        <v>194</v>
      </c>
    </row>
    <row r="99" spans="1:16" ht="17" x14ac:dyDescent="0.2">
      <c r="A99" s="95">
        <v>97</v>
      </c>
      <c r="B99" s="95" t="s">
        <v>309</v>
      </c>
      <c r="C99" s="99" t="s">
        <v>310</v>
      </c>
      <c r="D99" s="100" t="s">
        <v>278</v>
      </c>
      <c r="E99" s="95" t="s">
        <v>194</v>
      </c>
      <c r="F99" s="95" t="s">
        <v>194</v>
      </c>
      <c r="G99" s="95" t="s">
        <v>194</v>
      </c>
      <c r="H99" s="95" t="s">
        <v>194</v>
      </c>
      <c r="I99" s="95" t="s">
        <v>194</v>
      </c>
      <c r="J99" s="95" t="s">
        <v>194</v>
      </c>
      <c r="K99" s="95" t="s">
        <v>194</v>
      </c>
      <c r="L99" s="95" t="s">
        <v>194</v>
      </c>
      <c r="M99" s="95" t="s">
        <v>194</v>
      </c>
      <c r="N99" s="95" t="s">
        <v>194</v>
      </c>
      <c r="O99" s="94" t="s">
        <v>197</v>
      </c>
      <c r="P99" s="94" t="s">
        <v>197</v>
      </c>
    </row>
    <row r="100" spans="1:16" ht="17" x14ac:dyDescent="0.2">
      <c r="A100" s="95">
        <v>98</v>
      </c>
      <c r="B100" s="95" t="s">
        <v>33</v>
      </c>
      <c r="C100" s="99" t="s">
        <v>34</v>
      </c>
      <c r="D100" s="100" t="s">
        <v>278</v>
      </c>
      <c r="E100" s="95" t="s">
        <v>194</v>
      </c>
      <c r="F100" s="95" t="s">
        <v>194</v>
      </c>
      <c r="G100" s="95" t="s">
        <v>194</v>
      </c>
      <c r="H100" s="95" t="s">
        <v>194</v>
      </c>
      <c r="I100" s="95" t="s">
        <v>194</v>
      </c>
      <c r="J100" s="95" t="s">
        <v>194</v>
      </c>
      <c r="K100" s="95" t="s">
        <v>194</v>
      </c>
      <c r="L100" s="95" t="s">
        <v>194</v>
      </c>
      <c r="M100" s="95" t="s">
        <v>194</v>
      </c>
      <c r="N100" s="95" t="s">
        <v>194</v>
      </c>
      <c r="O100" s="95" t="s">
        <v>194</v>
      </c>
      <c r="P100" s="95" t="s">
        <v>194</v>
      </c>
    </row>
    <row r="101" spans="1:16" ht="17" x14ac:dyDescent="0.2">
      <c r="A101" s="95">
        <v>99</v>
      </c>
      <c r="B101" s="95" t="s">
        <v>35</v>
      </c>
      <c r="C101" s="99" t="s">
        <v>36</v>
      </c>
      <c r="D101" s="100" t="s">
        <v>278</v>
      </c>
      <c r="E101" s="95" t="s">
        <v>194</v>
      </c>
      <c r="F101" s="95" t="s">
        <v>194</v>
      </c>
      <c r="G101" s="95" t="s">
        <v>194</v>
      </c>
      <c r="H101" s="95" t="s">
        <v>194</v>
      </c>
      <c r="I101" s="95" t="s">
        <v>194</v>
      </c>
      <c r="J101" s="95" t="s">
        <v>194</v>
      </c>
      <c r="K101" s="95" t="s">
        <v>194</v>
      </c>
      <c r="L101" s="95" t="s">
        <v>194</v>
      </c>
      <c r="M101" s="95" t="s">
        <v>194</v>
      </c>
      <c r="N101" s="95" t="s">
        <v>194</v>
      </c>
      <c r="O101" s="95" t="s">
        <v>194</v>
      </c>
      <c r="P101" s="95" t="s">
        <v>194</v>
      </c>
    </row>
    <row r="102" spans="1:16" ht="17" x14ac:dyDescent="0.2">
      <c r="A102" s="95">
        <v>100</v>
      </c>
      <c r="B102" s="95" t="s">
        <v>311</v>
      </c>
      <c r="C102" s="99" t="s">
        <v>312</v>
      </c>
      <c r="D102" s="100" t="s">
        <v>278</v>
      </c>
      <c r="E102" s="95" t="s">
        <v>194</v>
      </c>
      <c r="F102" s="95" t="s">
        <v>194</v>
      </c>
      <c r="G102" s="95" t="s">
        <v>194</v>
      </c>
      <c r="H102" s="95" t="s">
        <v>194</v>
      </c>
      <c r="I102" s="95" t="s">
        <v>194</v>
      </c>
      <c r="J102" s="95" t="s">
        <v>194</v>
      </c>
      <c r="K102" s="95" t="s">
        <v>194</v>
      </c>
      <c r="L102" s="95" t="s">
        <v>194</v>
      </c>
      <c r="M102" s="95" t="s">
        <v>194</v>
      </c>
      <c r="N102" s="94" t="s">
        <v>197</v>
      </c>
      <c r="O102" s="94" t="s">
        <v>197</v>
      </c>
      <c r="P102" s="94" t="s">
        <v>197</v>
      </c>
    </row>
    <row r="103" spans="1:16" ht="17" x14ac:dyDescent="0.2">
      <c r="A103" s="95">
        <v>101</v>
      </c>
      <c r="B103" s="95" t="s">
        <v>313</v>
      </c>
      <c r="C103" s="99" t="s">
        <v>314</v>
      </c>
      <c r="D103" s="100" t="s">
        <v>278</v>
      </c>
      <c r="E103" s="95" t="s">
        <v>194</v>
      </c>
      <c r="F103" s="95" t="s">
        <v>194</v>
      </c>
      <c r="G103" s="95" t="s">
        <v>194</v>
      </c>
      <c r="H103" s="95" t="s">
        <v>194</v>
      </c>
      <c r="I103" s="95" t="s">
        <v>194</v>
      </c>
      <c r="J103" s="95" t="s">
        <v>194</v>
      </c>
      <c r="K103" s="95" t="s">
        <v>194</v>
      </c>
      <c r="L103" s="95" t="s">
        <v>194</v>
      </c>
      <c r="M103" s="95" t="s">
        <v>194</v>
      </c>
      <c r="N103" s="95" t="s">
        <v>194</v>
      </c>
      <c r="O103" s="95" t="s">
        <v>194</v>
      </c>
      <c r="P103" s="92" t="s">
        <v>197</v>
      </c>
    </row>
    <row r="104" spans="1:16" ht="17" x14ac:dyDescent="0.2">
      <c r="A104" s="95">
        <v>102</v>
      </c>
      <c r="B104" s="95" t="s">
        <v>315</v>
      </c>
      <c r="C104" s="99" t="s">
        <v>316</v>
      </c>
      <c r="D104" s="100" t="s">
        <v>278</v>
      </c>
      <c r="E104" s="95" t="s">
        <v>194</v>
      </c>
      <c r="F104" s="95" t="s">
        <v>194</v>
      </c>
      <c r="G104" s="95" t="s">
        <v>194</v>
      </c>
      <c r="H104" s="92" t="s">
        <v>197</v>
      </c>
      <c r="I104" s="92" t="s">
        <v>197</v>
      </c>
      <c r="J104" s="95" t="s">
        <v>194</v>
      </c>
      <c r="K104" s="92" t="s">
        <v>197</v>
      </c>
      <c r="L104" s="95" t="s">
        <v>194</v>
      </c>
      <c r="M104" s="95" t="s">
        <v>194</v>
      </c>
      <c r="N104" s="92" t="s">
        <v>197</v>
      </c>
      <c r="O104" s="95" t="s">
        <v>194</v>
      </c>
      <c r="P104" s="95" t="s">
        <v>194</v>
      </c>
    </row>
    <row r="105" spans="1:16" ht="17" x14ac:dyDescent="0.2">
      <c r="A105" s="95">
        <v>103</v>
      </c>
      <c r="B105" s="95" t="s">
        <v>37</v>
      </c>
      <c r="C105" s="99" t="s">
        <v>38</v>
      </c>
      <c r="D105" s="100" t="s">
        <v>278</v>
      </c>
      <c r="E105" s="95" t="s">
        <v>194</v>
      </c>
      <c r="F105" s="95" t="s">
        <v>194</v>
      </c>
      <c r="G105" s="95" t="s">
        <v>194</v>
      </c>
      <c r="H105" s="95" t="s">
        <v>194</v>
      </c>
      <c r="I105" s="95" t="s">
        <v>194</v>
      </c>
      <c r="J105" s="95" t="s">
        <v>194</v>
      </c>
      <c r="K105" s="95" t="s">
        <v>194</v>
      </c>
      <c r="L105" s="95" t="s">
        <v>194</v>
      </c>
      <c r="M105" s="95" t="s">
        <v>194</v>
      </c>
      <c r="N105" s="95" t="s">
        <v>194</v>
      </c>
      <c r="O105" s="95" t="s">
        <v>194</v>
      </c>
      <c r="P105" s="95" t="s">
        <v>194</v>
      </c>
    </row>
    <row r="106" spans="1:16" ht="17" x14ac:dyDescent="0.2">
      <c r="A106" s="95">
        <v>104</v>
      </c>
      <c r="B106" s="95" t="s">
        <v>39</v>
      </c>
      <c r="C106" s="99" t="s">
        <v>40</v>
      </c>
      <c r="D106" s="100" t="s">
        <v>278</v>
      </c>
      <c r="E106" s="95" t="s">
        <v>194</v>
      </c>
      <c r="F106" s="95" t="s">
        <v>194</v>
      </c>
      <c r="G106" s="95" t="s">
        <v>194</v>
      </c>
      <c r="H106" s="95" t="s">
        <v>194</v>
      </c>
      <c r="I106" s="95" t="s">
        <v>194</v>
      </c>
      <c r="J106" s="95" t="s">
        <v>194</v>
      </c>
      <c r="K106" s="95" t="s">
        <v>194</v>
      </c>
      <c r="L106" s="95" t="s">
        <v>194</v>
      </c>
      <c r="M106" s="95" t="s">
        <v>194</v>
      </c>
      <c r="N106" s="95" t="s">
        <v>194</v>
      </c>
      <c r="O106" s="95" t="s">
        <v>194</v>
      </c>
      <c r="P106" s="95" t="s">
        <v>194</v>
      </c>
    </row>
    <row r="107" spans="1:16" ht="17" x14ac:dyDescent="0.2">
      <c r="A107" s="95">
        <v>105</v>
      </c>
      <c r="B107" s="95" t="s">
        <v>317</v>
      </c>
      <c r="C107" s="99" t="s">
        <v>318</v>
      </c>
      <c r="D107" s="100" t="s">
        <v>278</v>
      </c>
      <c r="E107" s="95" t="s">
        <v>194</v>
      </c>
      <c r="F107" s="95" t="s">
        <v>194</v>
      </c>
      <c r="G107" s="95" t="s">
        <v>194</v>
      </c>
      <c r="H107" s="92" t="s">
        <v>197</v>
      </c>
      <c r="I107" s="92" t="s">
        <v>197</v>
      </c>
      <c r="J107" s="95" t="s">
        <v>194</v>
      </c>
      <c r="K107" s="92" t="s">
        <v>197</v>
      </c>
      <c r="L107" s="92" t="s">
        <v>197</v>
      </c>
      <c r="M107" s="95" t="s">
        <v>194</v>
      </c>
      <c r="N107" s="92" t="s">
        <v>197</v>
      </c>
      <c r="O107" s="92" t="s">
        <v>197</v>
      </c>
      <c r="P107" s="95" t="s">
        <v>194</v>
      </c>
    </row>
    <row r="108" spans="1:16" ht="17" x14ac:dyDescent="0.2">
      <c r="A108" s="95">
        <v>106</v>
      </c>
      <c r="B108" s="95" t="s">
        <v>41</v>
      </c>
      <c r="C108" s="99" t="s">
        <v>42</v>
      </c>
      <c r="D108" s="100" t="s">
        <v>278</v>
      </c>
      <c r="E108" s="95" t="s">
        <v>194</v>
      </c>
      <c r="F108" s="95" t="s">
        <v>194</v>
      </c>
      <c r="G108" s="95" t="s">
        <v>194</v>
      </c>
      <c r="H108" s="95" t="s">
        <v>194</v>
      </c>
      <c r="I108" s="95" t="s">
        <v>194</v>
      </c>
      <c r="J108" s="95" t="s">
        <v>194</v>
      </c>
      <c r="K108" s="95" t="s">
        <v>194</v>
      </c>
      <c r="L108" s="95" t="s">
        <v>194</v>
      </c>
      <c r="M108" s="95" t="s">
        <v>194</v>
      </c>
      <c r="N108" s="95" t="s">
        <v>194</v>
      </c>
      <c r="O108" s="95" t="s">
        <v>194</v>
      </c>
      <c r="P108" s="95" t="s">
        <v>194</v>
      </c>
    </row>
    <row r="109" spans="1:16" ht="17" x14ac:dyDescent="0.2">
      <c r="A109" s="95">
        <v>107</v>
      </c>
      <c r="B109" s="95" t="s">
        <v>43</v>
      </c>
      <c r="C109" s="99" t="s">
        <v>44</v>
      </c>
      <c r="D109" s="100" t="s">
        <v>278</v>
      </c>
      <c r="E109" s="95" t="s">
        <v>194</v>
      </c>
      <c r="F109" s="95" t="s">
        <v>194</v>
      </c>
      <c r="G109" s="95" t="s">
        <v>194</v>
      </c>
      <c r="H109" s="95" t="s">
        <v>194</v>
      </c>
      <c r="I109" s="95" t="s">
        <v>194</v>
      </c>
      <c r="J109" s="95" t="s">
        <v>194</v>
      </c>
      <c r="K109" s="95" t="s">
        <v>194</v>
      </c>
      <c r="L109" s="95" t="s">
        <v>194</v>
      </c>
      <c r="M109" s="95" t="s">
        <v>194</v>
      </c>
      <c r="N109" s="95" t="s">
        <v>194</v>
      </c>
      <c r="O109" s="95" t="s">
        <v>194</v>
      </c>
      <c r="P109" s="95" t="s">
        <v>194</v>
      </c>
    </row>
    <row r="110" spans="1:16" ht="17" x14ac:dyDescent="0.2">
      <c r="A110" s="95">
        <v>108</v>
      </c>
      <c r="B110" s="95" t="s">
        <v>319</v>
      </c>
      <c r="C110" s="99" t="s">
        <v>320</v>
      </c>
      <c r="D110" s="100" t="s">
        <v>278</v>
      </c>
      <c r="E110" s="95" t="s">
        <v>194</v>
      </c>
      <c r="F110" s="95" t="s">
        <v>194</v>
      </c>
      <c r="G110" s="95" t="s">
        <v>194</v>
      </c>
      <c r="H110" s="95" t="s">
        <v>194</v>
      </c>
      <c r="I110" s="95" t="s">
        <v>194</v>
      </c>
      <c r="J110" s="95" t="s">
        <v>194</v>
      </c>
      <c r="K110" s="95" t="s">
        <v>194</v>
      </c>
      <c r="L110" s="95" t="s">
        <v>194</v>
      </c>
      <c r="M110" s="95" t="s">
        <v>194</v>
      </c>
      <c r="N110" s="94" t="s">
        <v>197</v>
      </c>
      <c r="O110" s="94" t="s">
        <v>197</v>
      </c>
      <c r="P110" s="94" t="s">
        <v>197</v>
      </c>
    </row>
    <row r="111" spans="1:16" ht="17" x14ac:dyDescent="0.2">
      <c r="A111" s="95">
        <v>109</v>
      </c>
      <c r="B111" s="95" t="s">
        <v>45</v>
      </c>
      <c r="C111" s="99" t="s">
        <v>46</v>
      </c>
      <c r="D111" s="100" t="s">
        <v>278</v>
      </c>
      <c r="E111" s="95" t="s">
        <v>194</v>
      </c>
      <c r="F111" s="95" t="s">
        <v>194</v>
      </c>
      <c r="G111" s="95" t="s">
        <v>194</v>
      </c>
      <c r="H111" s="95" t="s">
        <v>194</v>
      </c>
      <c r="I111" s="95" t="s">
        <v>194</v>
      </c>
      <c r="J111" s="95" t="s">
        <v>194</v>
      </c>
      <c r="K111" s="95" t="s">
        <v>194</v>
      </c>
      <c r="L111" s="95" t="s">
        <v>194</v>
      </c>
      <c r="M111" s="95" t="s">
        <v>194</v>
      </c>
      <c r="N111" s="95" t="s">
        <v>194</v>
      </c>
      <c r="O111" s="95" t="s">
        <v>194</v>
      </c>
      <c r="P111" s="95" t="s">
        <v>194</v>
      </c>
    </row>
    <row r="112" spans="1:16" ht="17" x14ac:dyDescent="0.2">
      <c r="A112" s="95">
        <v>110</v>
      </c>
      <c r="B112" s="95" t="s">
        <v>47</v>
      </c>
      <c r="C112" s="99" t="s">
        <v>48</v>
      </c>
      <c r="D112" s="100" t="s">
        <v>278</v>
      </c>
      <c r="E112" s="95" t="s">
        <v>194</v>
      </c>
      <c r="F112" s="95" t="s">
        <v>194</v>
      </c>
      <c r="G112" s="95" t="s">
        <v>194</v>
      </c>
      <c r="H112" s="95" t="s">
        <v>194</v>
      </c>
      <c r="I112" s="95" t="s">
        <v>194</v>
      </c>
      <c r="J112" s="95" t="s">
        <v>194</v>
      </c>
      <c r="K112" s="95" t="s">
        <v>194</v>
      </c>
      <c r="L112" s="95" t="s">
        <v>194</v>
      </c>
      <c r="M112" s="95" t="s">
        <v>194</v>
      </c>
      <c r="N112" s="95" t="s">
        <v>194</v>
      </c>
      <c r="O112" s="95" t="s">
        <v>194</v>
      </c>
      <c r="P112" s="95" t="s">
        <v>194</v>
      </c>
    </row>
    <row r="113" spans="1:16" ht="17" x14ac:dyDescent="0.2">
      <c r="A113" s="95">
        <v>111</v>
      </c>
      <c r="B113" s="95" t="s">
        <v>321</v>
      </c>
      <c r="C113" s="99" t="s">
        <v>322</v>
      </c>
      <c r="D113" s="100" t="s">
        <v>278</v>
      </c>
      <c r="E113" s="95" t="s">
        <v>194</v>
      </c>
      <c r="F113" s="95" t="s">
        <v>194</v>
      </c>
      <c r="G113" s="95" t="s">
        <v>194</v>
      </c>
      <c r="H113" s="95" t="s">
        <v>194</v>
      </c>
      <c r="I113" s="95" t="s">
        <v>194</v>
      </c>
      <c r="J113" s="95" t="s">
        <v>194</v>
      </c>
      <c r="K113" s="95" t="s">
        <v>194</v>
      </c>
      <c r="L113" s="93" t="s">
        <v>197</v>
      </c>
      <c r="M113" s="93" t="s">
        <v>197</v>
      </c>
      <c r="N113" s="93" t="s">
        <v>197</v>
      </c>
      <c r="O113" s="93" t="s">
        <v>197</v>
      </c>
      <c r="P113" s="93" t="s">
        <v>197</v>
      </c>
    </row>
    <row r="114" spans="1:16" ht="17" x14ac:dyDescent="0.2">
      <c r="A114" s="95">
        <v>112</v>
      </c>
      <c r="B114" s="95" t="s">
        <v>49</v>
      </c>
      <c r="C114" s="99" t="s">
        <v>50</v>
      </c>
      <c r="D114" s="100" t="s">
        <v>278</v>
      </c>
      <c r="E114" s="95" t="s">
        <v>194</v>
      </c>
      <c r="F114" s="95" t="s">
        <v>194</v>
      </c>
      <c r="G114" s="95" t="s">
        <v>194</v>
      </c>
      <c r="H114" s="95" t="s">
        <v>194</v>
      </c>
      <c r="I114" s="95" t="s">
        <v>194</v>
      </c>
      <c r="J114" s="95" t="s">
        <v>194</v>
      </c>
      <c r="K114" s="95" t="s">
        <v>194</v>
      </c>
      <c r="L114" s="95" t="s">
        <v>194</v>
      </c>
      <c r="M114" s="95" t="s">
        <v>194</v>
      </c>
      <c r="N114" s="95" t="s">
        <v>194</v>
      </c>
      <c r="O114" s="95" t="s">
        <v>194</v>
      </c>
      <c r="P114" s="95" t="s">
        <v>194</v>
      </c>
    </row>
    <row r="115" spans="1:16" ht="17" x14ac:dyDescent="0.2">
      <c r="A115" s="95">
        <v>113</v>
      </c>
      <c r="B115" s="95" t="s">
        <v>323</v>
      </c>
      <c r="C115" s="99" t="s">
        <v>324</v>
      </c>
      <c r="D115" s="100" t="s">
        <v>278</v>
      </c>
      <c r="E115" s="95" t="s">
        <v>194</v>
      </c>
      <c r="F115" s="95" t="s">
        <v>194</v>
      </c>
      <c r="G115" s="95" t="s">
        <v>194</v>
      </c>
      <c r="H115" s="95" t="s">
        <v>194</v>
      </c>
      <c r="I115" s="95" t="s">
        <v>194</v>
      </c>
      <c r="J115" s="95" t="s">
        <v>194</v>
      </c>
      <c r="K115" s="95" t="s">
        <v>194</v>
      </c>
      <c r="L115" s="95" t="s">
        <v>194</v>
      </c>
      <c r="M115" s="95" t="s">
        <v>194</v>
      </c>
      <c r="N115" s="94" t="s">
        <v>197</v>
      </c>
      <c r="O115" s="95" t="s">
        <v>194</v>
      </c>
      <c r="P115" s="95" t="s">
        <v>194</v>
      </c>
    </row>
    <row r="116" spans="1:16" ht="17" x14ac:dyDescent="0.2">
      <c r="A116" s="95">
        <v>114</v>
      </c>
      <c r="B116" s="95" t="s">
        <v>51</v>
      </c>
      <c r="C116" s="99" t="s">
        <v>52</v>
      </c>
      <c r="D116" s="100" t="s">
        <v>278</v>
      </c>
      <c r="E116" s="95" t="s">
        <v>194</v>
      </c>
      <c r="F116" s="95" t="s">
        <v>194</v>
      </c>
      <c r="G116" s="95" t="s">
        <v>194</v>
      </c>
      <c r="H116" s="95" t="s">
        <v>194</v>
      </c>
      <c r="I116" s="95" t="s">
        <v>194</v>
      </c>
      <c r="J116" s="95" t="s">
        <v>194</v>
      </c>
      <c r="K116" s="95" t="s">
        <v>194</v>
      </c>
      <c r="L116" s="95" t="s">
        <v>194</v>
      </c>
      <c r="M116" s="95" t="s">
        <v>194</v>
      </c>
      <c r="N116" s="95" t="s">
        <v>194</v>
      </c>
      <c r="O116" s="95" t="s">
        <v>194</v>
      </c>
      <c r="P116" s="95" t="s">
        <v>194</v>
      </c>
    </row>
    <row r="117" spans="1:16" ht="17" x14ac:dyDescent="0.2">
      <c r="A117" s="95">
        <v>115</v>
      </c>
      <c r="B117" s="95" t="s">
        <v>325</v>
      </c>
      <c r="C117" s="99" t="s">
        <v>326</v>
      </c>
      <c r="D117" s="100" t="s">
        <v>278</v>
      </c>
      <c r="E117" s="95" t="s">
        <v>194</v>
      </c>
      <c r="F117" s="95" t="s">
        <v>194</v>
      </c>
      <c r="G117" s="95" t="s">
        <v>194</v>
      </c>
      <c r="H117" s="92" t="s">
        <v>197</v>
      </c>
      <c r="I117" s="92" t="s">
        <v>197</v>
      </c>
      <c r="J117" s="95" t="s">
        <v>194</v>
      </c>
      <c r="K117" s="92" t="s">
        <v>197</v>
      </c>
      <c r="L117" s="92" t="s">
        <v>197</v>
      </c>
      <c r="M117" s="95" t="s">
        <v>194</v>
      </c>
      <c r="N117" s="92" t="s">
        <v>197</v>
      </c>
      <c r="O117" s="92" t="s">
        <v>197</v>
      </c>
      <c r="P117" s="95"/>
    </row>
    <row r="118" spans="1:16" ht="17" x14ac:dyDescent="0.2">
      <c r="A118" s="95">
        <v>116</v>
      </c>
      <c r="B118" s="95" t="s">
        <v>53</v>
      </c>
      <c r="C118" s="99" t="s">
        <v>54</v>
      </c>
      <c r="D118" s="100" t="s">
        <v>278</v>
      </c>
      <c r="E118" s="95" t="s">
        <v>194</v>
      </c>
      <c r="F118" s="95" t="s">
        <v>194</v>
      </c>
      <c r="G118" s="95" t="s">
        <v>194</v>
      </c>
      <c r="H118" s="95" t="s">
        <v>194</v>
      </c>
      <c r="I118" s="95" t="s">
        <v>194</v>
      </c>
      <c r="J118" s="95" t="s">
        <v>194</v>
      </c>
      <c r="K118" s="95" t="s">
        <v>194</v>
      </c>
      <c r="L118" s="95" t="s">
        <v>194</v>
      </c>
      <c r="M118" s="95" t="s">
        <v>194</v>
      </c>
      <c r="N118" s="95" t="s">
        <v>194</v>
      </c>
      <c r="O118" s="95" t="s">
        <v>194</v>
      </c>
      <c r="P118" s="95" t="s">
        <v>194</v>
      </c>
    </row>
    <row r="119" spans="1:16" ht="17" x14ac:dyDescent="0.2">
      <c r="A119" s="95">
        <v>117</v>
      </c>
      <c r="B119" s="95" t="s">
        <v>55</v>
      </c>
      <c r="C119" s="99" t="s">
        <v>56</v>
      </c>
      <c r="D119" s="100" t="s">
        <v>278</v>
      </c>
      <c r="E119" s="95" t="s">
        <v>194</v>
      </c>
      <c r="F119" s="95" t="s">
        <v>194</v>
      </c>
      <c r="G119" s="95" t="s">
        <v>194</v>
      </c>
      <c r="H119" s="95" t="s">
        <v>194</v>
      </c>
      <c r="I119" s="95" t="s">
        <v>194</v>
      </c>
      <c r="J119" s="95" t="s">
        <v>194</v>
      </c>
      <c r="K119" s="95" t="s">
        <v>194</v>
      </c>
      <c r="L119" s="95" t="s">
        <v>194</v>
      </c>
      <c r="M119" s="95" t="s">
        <v>194</v>
      </c>
      <c r="N119" s="95" t="s">
        <v>194</v>
      </c>
      <c r="O119" s="95" t="s">
        <v>194</v>
      </c>
      <c r="P119" s="95" t="s">
        <v>194</v>
      </c>
    </row>
    <row r="120" spans="1:16" ht="17" x14ac:dyDescent="0.2">
      <c r="A120" s="95">
        <v>118</v>
      </c>
      <c r="B120" s="95" t="s">
        <v>57</v>
      </c>
      <c r="C120" s="99" t="s">
        <v>58</v>
      </c>
      <c r="D120" s="100" t="s">
        <v>278</v>
      </c>
      <c r="E120" s="95" t="s">
        <v>194</v>
      </c>
      <c r="F120" s="95" t="s">
        <v>194</v>
      </c>
      <c r="G120" s="95" t="s">
        <v>194</v>
      </c>
      <c r="H120" s="95" t="s">
        <v>194</v>
      </c>
      <c r="I120" s="95" t="s">
        <v>194</v>
      </c>
      <c r="J120" s="95" t="s">
        <v>194</v>
      </c>
      <c r="K120" s="95" t="s">
        <v>194</v>
      </c>
      <c r="L120" s="95" t="s">
        <v>194</v>
      </c>
      <c r="M120" s="95" t="s">
        <v>194</v>
      </c>
      <c r="N120" s="95" t="s">
        <v>194</v>
      </c>
      <c r="O120" s="95" t="s">
        <v>194</v>
      </c>
      <c r="P120" s="95" t="s">
        <v>194</v>
      </c>
    </row>
    <row r="121" spans="1:16" ht="17" x14ac:dyDescent="0.2">
      <c r="A121" s="95">
        <v>119</v>
      </c>
      <c r="B121" s="95" t="s">
        <v>59</v>
      </c>
      <c r="C121" s="99" t="s">
        <v>60</v>
      </c>
      <c r="D121" s="100" t="s">
        <v>278</v>
      </c>
      <c r="E121" s="95" t="s">
        <v>194</v>
      </c>
      <c r="F121" s="95" t="s">
        <v>194</v>
      </c>
      <c r="G121" s="95" t="s">
        <v>194</v>
      </c>
      <c r="H121" s="95" t="s">
        <v>194</v>
      </c>
      <c r="I121" s="95" t="s">
        <v>194</v>
      </c>
      <c r="J121" s="95" t="s">
        <v>194</v>
      </c>
      <c r="K121" s="95" t="s">
        <v>194</v>
      </c>
      <c r="L121" s="95" t="s">
        <v>194</v>
      </c>
      <c r="M121" s="95" t="s">
        <v>194</v>
      </c>
      <c r="N121" s="95" t="s">
        <v>194</v>
      </c>
      <c r="O121" s="95" t="s">
        <v>194</v>
      </c>
      <c r="P121" s="95" t="s">
        <v>194</v>
      </c>
    </row>
    <row r="122" spans="1:16" ht="17" x14ac:dyDescent="0.2">
      <c r="A122" s="95">
        <v>120</v>
      </c>
      <c r="B122" s="95" t="s">
        <v>327</v>
      </c>
      <c r="C122" s="99" t="s">
        <v>328</v>
      </c>
      <c r="D122" s="100" t="s">
        <v>278</v>
      </c>
      <c r="E122" s="95" t="s">
        <v>194</v>
      </c>
      <c r="F122" s="95" t="s">
        <v>194</v>
      </c>
      <c r="G122" s="95" t="s">
        <v>194</v>
      </c>
      <c r="H122" s="92" t="s">
        <v>197</v>
      </c>
      <c r="I122" s="92" t="s">
        <v>197</v>
      </c>
      <c r="J122" s="92" t="s">
        <v>197</v>
      </c>
      <c r="K122" s="92" t="s">
        <v>197</v>
      </c>
      <c r="L122" s="92" t="s">
        <v>197</v>
      </c>
      <c r="M122" s="95" t="s">
        <v>194</v>
      </c>
      <c r="N122" s="92" t="s">
        <v>197</v>
      </c>
      <c r="O122" s="92" t="s">
        <v>197</v>
      </c>
      <c r="P122" s="95" t="s">
        <v>194</v>
      </c>
    </row>
    <row r="123" spans="1:16" ht="17" x14ac:dyDescent="0.2">
      <c r="A123" s="95">
        <v>121</v>
      </c>
      <c r="B123" s="95" t="s">
        <v>329</v>
      </c>
      <c r="C123" s="99" t="s">
        <v>330</v>
      </c>
      <c r="D123" s="100" t="s">
        <v>278</v>
      </c>
      <c r="E123" s="95" t="s">
        <v>194</v>
      </c>
      <c r="F123" s="95" t="s">
        <v>194</v>
      </c>
      <c r="G123" s="95" t="s">
        <v>194</v>
      </c>
      <c r="H123" s="95" t="s">
        <v>194</v>
      </c>
      <c r="I123" s="95" t="s">
        <v>194</v>
      </c>
      <c r="J123" s="95" t="s">
        <v>194</v>
      </c>
      <c r="K123" s="95" t="s">
        <v>194</v>
      </c>
      <c r="L123" s="95" t="s">
        <v>194</v>
      </c>
      <c r="M123" s="95" t="s">
        <v>194</v>
      </c>
      <c r="N123" s="95" t="s">
        <v>194</v>
      </c>
      <c r="O123" s="94" t="s">
        <v>197</v>
      </c>
      <c r="P123" s="95" t="s">
        <v>194</v>
      </c>
    </row>
    <row r="124" spans="1:16" ht="17" x14ac:dyDescent="0.2">
      <c r="A124" s="95">
        <v>122</v>
      </c>
      <c r="B124" s="95" t="s">
        <v>61</v>
      </c>
      <c r="C124" s="99" t="s">
        <v>62</v>
      </c>
      <c r="D124" s="100" t="s">
        <v>278</v>
      </c>
      <c r="E124" s="95" t="s">
        <v>194</v>
      </c>
      <c r="F124" s="95" t="s">
        <v>194</v>
      </c>
      <c r="G124" s="95" t="s">
        <v>194</v>
      </c>
      <c r="H124" s="95" t="s">
        <v>194</v>
      </c>
      <c r="I124" s="95" t="s">
        <v>194</v>
      </c>
      <c r="J124" s="95" t="s">
        <v>194</v>
      </c>
      <c r="K124" s="95" t="s">
        <v>194</v>
      </c>
      <c r="L124" s="95" t="s">
        <v>194</v>
      </c>
      <c r="M124" s="95" t="s">
        <v>194</v>
      </c>
      <c r="N124" s="95" t="s">
        <v>194</v>
      </c>
      <c r="O124" s="95" t="s">
        <v>194</v>
      </c>
      <c r="P124" s="95" t="s">
        <v>194</v>
      </c>
    </row>
    <row r="125" spans="1:16" ht="17" x14ac:dyDescent="0.2">
      <c r="A125" s="95">
        <v>123</v>
      </c>
      <c r="B125" s="95" t="s">
        <v>63</v>
      </c>
      <c r="C125" s="99" t="s">
        <v>64</v>
      </c>
      <c r="D125" s="100" t="s">
        <v>278</v>
      </c>
      <c r="E125" s="95" t="s">
        <v>194</v>
      </c>
      <c r="F125" s="95" t="s">
        <v>194</v>
      </c>
      <c r="G125" s="95" t="s">
        <v>194</v>
      </c>
      <c r="H125" s="95" t="s">
        <v>194</v>
      </c>
      <c r="I125" s="95" t="s">
        <v>194</v>
      </c>
      <c r="J125" s="95" t="s">
        <v>194</v>
      </c>
      <c r="K125" s="95" t="s">
        <v>194</v>
      </c>
      <c r="L125" s="95" t="s">
        <v>194</v>
      </c>
      <c r="M125" s="95" t="s">
        <v>194</v>
      </c>
      <c r="N125" s="95" t="s">
        <v>194</v>
      </c>
      <c r="O125" s="95" t="s">
        <v>194</v>
      </c>
      <c r="P125" s="95" t="s">
        <v>194</v>
      </c>
    </row>
    <row r="126" spans="1:16" ht="17" x14ac:dyDescent="0.2">
      <c r="A126" s="95">
        <v>124</v>
      </c>
      <c r="B126" s="95" t="s">
        <v>65</v>
      </c>
      <c r="C126" s="99" t="s">
        <v>66</v>
      </c>
      <c r="D126" s="100" t="s">
        <v>278</v>
      </c>
      <c r="E126" s="95" t="s">
        <v>194</v>
      </c>
      <c r="F126" s="95" t="s">
        <v>194</v>
      </c>
      <c r="G126" s="95" t="s">
        <v>194</v>
      </c>
      <c r="H126" s="95" t="s">
        <v>194</v>
      </c>
      <c r="I126" s="95" t="s">
        <v>194</v>
      </c>
      <c r="J126" s="95" t="s">
        <v>194</v>
      </c>
      <c r="K126" s="95" t="s">
        <v>194</v>
      </c>
      <c r="L126" s="95" t="s">
        <v>194</v>
      </c>
      <c r="M126" s="95" t="s">
        <v>194</v>
      </c>
      <c r="N126" s="95" t="s">
        <v>194</v>
      </c>
      <c r="O126" s="95" t="s">
        <v>194</v>
      </c>
      <c r="P126" s="95" t="s">
        <v>194</v>
      </c>
    </row>
    <row r="127" spans="1:16" ht="17" x14ac:dyDescent="0.2">
      <c r="A127" s="95">
        <v>125</v>
      </c>
      <c r="B127" s="95" t="s">
        <v>67</v>
      </c>
      <c r="C127" s="99" t="s">
        <v>68</v>
      </c>
      <c r="D127" s="100" t="s">
        <v>278</v>
      </c>
      <c r="E127" s="95" t="s">
        <v>194</v>
      </c>
      <c r="F127" s="95" t="s">
        <v>194</v>
      </c>
      <c r="G127" s="95" t="s">
        <v>194</v>
      </c>
      <c r="H127" s="95" t="s">
        <v>194</v>
      </c>
      <c r="I127" s="95" t="s">
        <v>194</v>
      </c>
      <c r="J127" s="95" t="s">
        <v>194</v>
      </c>
      <c r="K127" s="95" t="s">
        <v>194</v>
      </c>
      <c r="L127" s="95" t="s">
        <v>194</v>
      </c>
      <c r="M127" s="95" t="s">
        <v>194</v>
      </c>
      <c r="N127" s="95" t="s">
        <v>194</v>
      </c>
      <c r="O127" s="95" t="s">
        <v>194</v>
      </c>
      <c r="P127" s="95" t="s">
        <v>194</v>
      </c>
    </row>
    <row r="128" spans="1:16" ht="17" x14ac:dyDescent="0.2">
      <c r="A128" s="95">
        <v>126</v>
      </c>
      <c r="B128" s="95" t="s">
        <v>69</v>
      </c>
      <c r="C128" s="99" t="s">
        <v>70</v>
      </c>
      <c r="D128" s="100" t="s">
        <v>278</v>
      </c>
      <c r="E128" s="95" t="s">
        <v>194</v>
      </c>
      <c r="F128" s="95" t="s">
        <v>194</v>
      </c>
      <c r="G128" s="95" t="s">
        <v>194</v>
      </c>
      <c r="H128" s="95" t="s">
        <v>194</v>
      </c>
      <c r="I128" s="95" t="s">
        <v>194</v>
      </c>
      <c r="J128" s="95" t="s">
        <v>194</v>
      </c>
      <c r="K128" s="95" t="s">
        <v>194</v>
      </c>
      <c r="L128" s="95" t="s">
        <v>194</v>
      </c>
      <c r="M128" s="95" t="s">
        <v>194</v>
      </c>
      <c r="N128" s="95" t="s">
        <v>194</v>
      </c>
      <c r="O128" s="95" t="s">
        <v>194</v>
      </c>
      <c r="P128" s="95" t="s">
        <v>194</v>
      </c>
    </row>
    <row r="129" spans="1:16" ht="17" x14ac:dyDescent="0.2">
      <c r="A129" s="95">
        <v>127</v>
      </c>
      <c r="B129" s="95" t="s">
        <v>331</v>
      </c>
      <c r="C129" s="99" t="s">
        <v>332</v>
      </c>
      <c r="D129" s="100" t="s">
        <v>278</v>
      </c>
      <c r="E129" s="95" t="s">
        <v>194</v>
      </c>
      <c r="F129" s="95" t="s">
        <v>194</v>
      </c>
      <c r="G129" s="95" t="s">
        <v>194</v>
      </c>
      <c r="H129" s="95" t="s">
        <v>194</v>
      </c>
      <c r="I129" s="95" t="s">
        <v>194</v>
      </c>
      <c r="J129" s="95" t="s">
        <v>194</v>
      </c>
      <c r="K129" s="95" t="s">
        <v>194</v>
      </c>
      <c r="L129" s="95" t="s">
        <v>194</v>
      </c>
      <c r="M129" s="95" t="s">
        <v>194</v>
      </c>
      <c r="N129" s="94" t="s">
        <v>197</v>
      </c>
      <c r="O129" s="94" t="s">
        <v>197</v>
      </c>
      <c r="P129" s="94" t="s">
        <v>197</v>
      </c>
    </row>
    <row r="130" spans="1:16" ht="17" x14ac:dyDescent="0.2">
      <c r="A130" s="95">
        <v>128</v>
      </c>
      <c r="B130" s="95" t="s">
        <v>71</v>
      </c>
      <c r="C130" s="99" t="s">
        <v>72</v>
      </c>
      <c r="D130" s="100" t="s">
        <v>278</v>
      </c>
      <c r="E130" s="95" t="s">
        <v>194</v>
      </c>
      <c r="F130" s="95" t="s">
        <v>194</v>
      </c>
      <c r="G130" s="95" t="s">
        <v>194</v>
      </c>
      <c r="H130" s="95" t="s">
        <v>194</v>
      </c>
      <c r="I130" s="95" t="s">
        <v>194</v>
      </c>
      <c r="J130" s="95" t="s">
        <v>194</v>
      </c>
      <c r="K130" s="95" t="s">
        <v>194</v>
      </c>
      <c r="L130" s="95" t="s">
        <v>194</v>
      </c>
      <c r="M130" s="95" t="s">
        <v>194</v>
      </c>
      <c r="N130" s="95" t="s">
        <v>194</v>
      </c>
      <c r="O130" s="95" t="s">
        <v>194</v>
      </c>
      <c r="P130" s="95" t="s">
        <v>194</v>
      </c>
    </row>
    <row r="131" spans="1:16" ht="17" x14ac:dyDescent="0.2">
      <c r="A131" s="95">
        <v>129</v>
      </c>
      <c r="B131" s="95" t="s">
        <v>73</v>
      </c>
      <c r="C131" s="99" t="s">
        <v>74</v>
      </c>
      <c r="D131" s="100" t="s">
        <v>278</v>
      </c>
      <c r="E131" s="95" t="s">
        <v>194</v>
      </c>
      <c r="F131" s="95" t="s">
        <v>194</v>
      </c>
      <c r="G131" s="95" t="s">
        <v>194</v>
      </c>
      <c r="H131" s="95" t="s">
        <v>194</v>
      </c>
      <c r="I131" s="95" t="s">
        <v>194</v>
      </c>
      <c r="J131" s="95" t="s">
        <v>194</v>
      </c>
      <c r="K131" s="95" t="s">
        <v>194</v>
      </c>
      <c r="L131" s="95" t="s">
        <v>194</v>
      </c>
      <c r="M131" s="95" t="s">
        <v>194</v>
      </c>
      <c r="N131" s="95" t="s">
        <v>194</v>
      </c>
      <c r="O131" s="95" t="s">
        <v>194</v>
      </c>
      <c r="P131" s="95" t="s">
        <v>194</v>
      </c>
    </row>
    <row r="132" spans="1:16" ht="17" x14ac:dyDescent="0.2">
      <c r="A132" s="95">
        <v>130</v>
      </c>
      <c r="B132" s="95" t="s">
        <v>333</v>
      </c>
      <c r="C132" s="99" t="s">
        <v>334</v>
      </c>
      <c r="D132" s="100" t="s">
        <v>278</v>
      </c>
      <c r="E132" s="95" t="s">
        <v>194</v>
      </c>
      <c r="F132" s="95" t="s">
        <v>194</v>
      </c>
      <c r="G132" s="95" t="s">
        <v>194</v>
      </c>
      <c r="H132" s="95" t="s">
        <v>194</v>
      </c>
      <c r="I132" s="95" t="s">
        <v>194</v>
      </c>
      <c r="J132" s="95" t="s">
        <v>194</v>
      </c>
      <c r="K132" s="93" t="s">
        <v>197</v>
      </c>
      <c r="L132" s="93" t="s">
        <v>197</v>
      </c>
      <c r="M132" s="95" t="s">
        <v>194</v>
      </c>
      <c r="N132" s="93" t="s">
        <v>197</v>
      </c>
      <c r="O132" s="93" t="s">
        <v>197</v>
      </c>
      <c r="P132" s="95" t="s">
        <v>194</v>
      </c>
    </row>
    <row r="133" spans="1:16" ht="17" x14ac:dyDescent="0.2">
      <c r="A133" s="95">
        <v>131</v>
      </c>
      <c r="B133" s="95" t="s">
        <v>335</v>
      </c>
      <c r="C133" s="99" t="s">
        <v>336</v>
      </c>
      <c r="D133" s="100" t="s">
        <v>278</v>
      </c>
      <c r="E133" s="95" t="s">
        <v>194</v>
      </c>
      <c r="F133" s="95" t="s">
        <v>194</v>
      </c>
      <c r="G133" s="95" t="s">
        <v>194</v>
      </c>
      <c r="H133" s="92" t="s">
        <v>197</v>
      </c>
      <c r="I133" s="92" t="s">
        <v>197</v>
      </c>
      <c r="J133" s="92" t="s">
        <v>197</v>
      </c>
      <c r="K133" s="95" t="s">
        <v>194</v>
      </c>
      <c r="L133" s="95" t="s">
        <v>194</v>
      </c>
      <c r="M133" s="95" t="s">
        <v>194</v>
      </c>
      <c r="N133" s="92" t="s">
        <v>197</v>
      </c>
      <c r="O133" s="95" t="s">
        <v>194</v>
      </c>
      <c r="P133" s="95" t="s">
        <v>194</v>
      </c>
    </row>
    <row r="134" spans="1:16" ht="17" x14ac:dyDescent="0.2">
      <c r="A134" s="95">
        <v>132</v>
      </c>
      <c r="B134" s="95" t="s">
        <v>75</v>
      </c>
      <c r="C134" s="99" t="s">
        <v>76</v>
      </c>
      <c r="D134" s="100" t="s">
        <v>278</v>
      </c>
      <c r="E134" s="95" t="s">
        <v>194</v>
      </c>
      <c r="F134" s="95" t="s">
        <v>194</v>
      </c>
      <c r="G134" s="95" t="s">
        <v>194</v>
      </c>
      <c r="H134" s="95" t="s">
        <v>194</v>
      </c>
      <c r="I134" s="95" t="s">
        <v>194</v>
      </c>
      <c r="J134" s="95" t="s">
        <v>194</v>
      </c>
      <c r="K134" s="95" t="s">
        <v>194</v>
      </c>
      <c r="L134" s="95" t="s">
        <v>194</v>
      </c>
      <c r="M134" s="95" t="s">
        <v>194</v>
      </c>
      <c r="N134" s="95" t="s">
        <v>194</v>
      </c>
      <c r="O134" s="95" t="s">
        <v>194</v>
      </c>
      <c r="P134" s="95" t="s">
        <v>194</v>
      </c>
    </row>
    <row r="135" spans="1:16" ht="17" x14ac:dyDescent="0.2">
      <c r="A135" s="95">
        <v>133</v>
      </c>
      <c r="B135" s="95" t="s">
        <v>337</v>
      </c>
      <c r="C135" s="99" t="s">
        <v>338</v>
      </c>
      <c r="D135" s="100" t="s">
        <v>278</v>
      </c>
      <c r="E135" s="95" t="s">
        <v>194</v>
      </c>
      <c r="F135" s="95" t="s">
        <v>194</v>
      </c>
      <c r="G135" s="95" t="s">
        <v>194</v>
      </c>
      <c r="H135" s="92" t="s">
        <v>197</v>
      </c>
      <c r="I135" s="92" t="s">
        <v>197</v>
      </c>
      <c r="J135" s="92" t="s">
        <v>197</v>
      </c>
      <c r="K135" s="92" t="s">
        <v>197</v>
      </c>
      <c r="L135" s="92" t="s">
        <v>197</v>
      </c>
      <c r="M135" s="92" t="s">
        <v>197</v>
      </c>
      <c r="N135" s="92" t="s">
        <v>197</v>
      </c>
      <c r="O135" s="92" t="s">
        <v>197</v>
      </c>
      <c r="P135" s="95" t="s">
        <v>194</v>
      </c>
    </row>
    <row r="136" spans="1:16" ht="17" x14ac:dyDescent="0.2">
      <c r="A136" s="95">
        <v>134</v>
      </c>
      <c r="B136" s="95" t="s">
        <v>339</v>
      </c>
      <c r="C136" s="99" t="s">
        <v>340</v>
      </c>
      <c r="D136" s="100" t="s">
        <v>278</v>
      </c>
      <c r="E136" s="95" t="s">
        <v>194</v>
      </c>
      <c r="F136" s="95" t="s">
        <v>194</v>
      </c>
      <c r="G136" s="95" t="s">
        <v>194</v>
      </c>
      <c r="H136" s="95" t="s">
        <v>194</v>
      </c>
      <c r="I136" s="95" t="s">
        <v>194</v>
      </c>
      <c r="J136" s="95" t="s">
        <v>194</v>
      </c>
      <c r="K136" s="95" t="s">
        <v>194</v>
      </c>
      <c r="L136" s="95" t="s">
        <v>194</v>
      </c>
      <c r="M136" s="95" t="s">
        <v>194</v>
      </c>
      <c r="N136" s="94" t="s">
        <v>197</v>
      </c>
      <c r="O136" s="94" t="s">
        <v>197</v>
      </c>
      <c r="P136" s="95" t="s">
        <v>194</v>
      </c>
    </row>
    <row r="137" spans="1:16" ht="17" x14ac:dyDescent="0.2">
      <c r="A137" s="95">
        <v>135</v>
      </c>
      <c r="B137" s="95" t="s">
        <v>341</v>
      </c>
      <c r="C137" s="99" t="s">
        <v>342</v>
      </c>
      <c r="D137" s="100" t="s">
        <v>278</v>
      </c>
      <c r="E137" s="95" t="s">
        <v>194</v>
      </c>
      <c r="F137" s="95" t="s">
        <v>194</v>
      </c>
      <c r="G137" s="95" t="s">
        <v>194</v>
      </c>
      <c r="H137" s="92" t="s">
        <v>197</v>
      </c>
      <c r="I137" s="95" t="s">
        <v>194</v>
      </c>
      <c r="J137" s="95" t="s">
        <v>194</v>
      </c>
      <c r="K137" s="95" t="s">
        <v>194</v>
      </c>
      <c r="L137" s="95" t="s">
        <v>194</v>
      </c>
      <c r="M137" s="95" t="s">
        <v>194</v>
      </c>
      <c r="N137" s="92" t="s">
        <v>197</v>
      </c>
      <c r="O137" s="95" t="s">
        <v>194</v>
      </c>
      <c r="P137" s="95" t="s">
        <v>194</v>
      </c>
    </row>
    <row r="138" spans="1:16" ht="17" x14ac:dyDescent="0.2">
      <c r="A138" s="95">
        <v>136</v>
      </c>
      <c r="B138" s="95" t="s">
        <v>77</v>
      </c>
      <c r="C138" s="99" t="s">
        <v>78</v>
      </c>
      <c r="D138" s="100" t="s">
        <v>278</v>
      </c>
      <c r="E138" s="95" t="s">
        <v>194</v>
      </c>
      <c r="F138" s="95" t="s">
        <v>194</v>
      </c>
      <c r="G138" s="95" t="s">
        <v>194</v>
      </c>
      <c r="H138" s="95" t="s">
        <v>194</v>
      </c>
      <c r="I138" s="95" t="s">
        <v>194</v>
      </c>
      <c r="J138" s="95" t="s">
        <v>194</v>
      </c>
      <c r="K138" s="95" t="s">
        <v>194</v>
      </c>
      <c r="L138" s="95" t="s">
        <v>194</v>
      </c>
      <c r="M138" s="95" t="s">
        <v>194</v>
      </c>
      <c r="N138" s="95" t="s">
        <v>194</v>
      </c>
      <c r="O138" s="95" t="s">
        <v>194</v>
      </c>
      <c r="P138" s="95" t="s">
        <v>194</v>
      </c>
    </row>
    <row r="139" spans="1:16" ht="17" x14ac:dyDescent="0.2">
      <c r="A139" s="95">
        <v>137</v>
      </c>
      <c r="B139" s="95" t="s">
        <v>79</v>
      </c>
      <c r="C139" s="99" t="s">
        <v>80</v>
      </c>
      <c r="D139" s="100" t="s">
        <v>278</v>
      </c>
      <c r="E139" s="95" t="s">
        <v>194</v>
      </c>
      <c r="F139" s="95" t="s">
        <v>194</v>
      </c>
      <c r="G139" s="95" t="s">
        <v>194</v>
      </c>
      <c r="H139" s="95" t="s">
        <v>194</v>
      </c>
      <c r="I139" s="95" t="s">
        <v>194</v>
      </c>
      <c r="J139" s="95" t="s">
        <v>194</v>
      </c>
      <c r="K139" s="95" t="s">
        <v>194</v>
      </c>
      <c r="L139" s="95" t="s">
        <v>194</v>
      </c>
      <c r="M139" s="95" t="s">
        <v>194</v>
      </c>
      <c r="N139" s="95" t="s">
        <v>194</v>
      </c>
      <c r="O139" s="95" t="s">
        <v>194</v>
      </c>
      <c r="P139" s="95" t="s">
        <v>194</v>
      </c>
    </row>
    <row r="140" spans="1:16" ht="17" x14ac:dyDescent="0.2">
      <c r="A140" s="95">
        <v>138</v>
      </c>
      <c r="B140" s="95" t="s">
        <v>343</v>
      </c>
      <c r="C140" s="99" t="s">
        <v>344</v>
      </c>
      <c r="D140" s="100" t="s">
        <v>278</v>
      </c>
      <c r="E140" s="95" t="s">
        <v>194</v>
      </c>
      <c r="F140" s="95" t="s">
        <v>194</v>
      </c>
      <c r="G140" s="95" t="s">
        <v>194</v>
      </c>
      <c r="H140" s="92" t="s">
        <v>197</v>
      </c>
      <c r="I140" s="92" t="s">
        <v>197</v>
      </c>
      <c r="J140" s="95" t="s">
        <v>194</v>
      </c>
      <c r="K140" s="95" t="s">
        <v>194</v>
      </c>
      <c r="L140" s="95" t="s">
        <v>194</v>
      </c>
      <c r="M140" s="95" t="s">
        <v>194</v>
      </c>
      <c r="N140" s="92" t="s">
        <v>197</v>
      </c>
      <c r="O140" s="92" t="s">
        <v>197</v>
      </c>
      <c r="P140" s="92" t="s">
        <v>197</v>
      </c>
    </row>
    <row r="141" spans="1:16" ht="17" x14ac:dyDescent="0.2">
      <c r="A141" s="95">
        <v>139</v>
      </c>
      <c r="B141" s="95" t="s">
        <v>345</v>
      </c>
      <c r="C141" s="99" t="s">
        <v>346</v>
      </c>
      <c r="D141" s="100" t="s">
        <v>278</v>
      </c>
      <c r="E141" s="95" t="s">
        <v>194</v>
      </c>
      <c r="F141" s="95" t="s">
        <v>194</v>
      </c>
      <c r="G141" s="95" t="s">
        <v>194</v>
      </c>
      <c r="H141" s="92" t="s">
        <v>197</v>
      </c>
      <c r="I141" s="92" t="s">
        <v>197</v>
      </c>
      <c r="J141" s="92" t="s">
        <v>197</v>
      </c>
      <c r="K141" s="95" t="s">
        <v>194</v>
      </c>
      <c r="L141" s="95" t="s">
        <v>194</v>
      </c>
      <c r="M141" s="95" t="s">
        <v>194</v>
      </c>
      <c r="N141" s="95" t="s">
        <v>194</v>
      </c>
      <c r="O141" s="95" t="s">
        <v>194</v>
      </c>
      <c r="P141" s="95" t="s">
        <v>194</v>
      </c>
    </row>
    <row r="142" spans="1:16" ht="17" x14ac:dyDescent="0.2">
      <c r="A142" s="95">
        <v>140</v>
      </c>
      <c r="B142" s="95" t="s">
        <v>347</v>
      </c>
      <c r="C142" s="99" t="s">
        <v>348</v>
      </c>
      <c r="D142" s="100" t="s">
        <v>278</v>
      </c>
      <c r="E142" s="95" t="s">
        <v>194</v>
      </c>
      <c r="F142" s="95" t="s">
        <v>194</v>
      </c>
      <c r="G142" s="95" t="s">
        <v>194</v>
      </c>
      <c r="H142" s="95" t="s">
        <v>194</v>
      </c>
      <c r="I142" s="95" t="s">
        <v>194</v>
      </c>
      <c r="J142" s="95" t="s">
        <v>194</v>
      </c>
      <c r="K142" s="95" t="s">
        <v>194</v>
      </c>
      <c r="L142" s="95" t="s">
        <v>194</v>
      </c>
      <c r="M142" s="95" t="s">
        <v>194</v>
      </c>
      <c r="N142" s="94" t="s">
        <v>197</v>
      </c>
      <c r="O142" s="94" t="s">
        <v>197</v>
      </c>
      <c r="P142" s="94" t="s">
        <v>197</v>
      </c>
    </row>
    <row r="143" spans="1:16" ht="17" x14ac:dyDescent="0.2">
      <c r="A143" s="95">
        <v>141</v>
      </c>
      <c r="B143" s="95" t="s">
        <v>81</v>
      </c>
      <c r="C143" s="99" t="s">
        <v>82</v>
      </c>
      <c r="D143" s="100" t="s">
        <v>278</v>
      </c>
      <c r="E143" s="95" t="s">
        <v>194</v>
      </c>
      <c r="F143" s="95" t="s">
        <v>194</v>
      </c>
      <c r="G143" s="95" t="s">
        <v>194</v>
      </c>
      <c r="H143" s="95" t="s">
        <v>194</v>
      </c>
      <c r="I143" s="95" t="s">
        <v>194</v>
      </c>
      <c r="J143" s="95" t="s">
        <v>194</v>
      </c>
      <c r="K143" s="95" t="s">
        <v>194</v>
      </c>
      <c r="L143" s="95" t="s">
        <v>194</v>
      </c>
      <c r="M143" s="95" t="s">
        <v>194</v>
      </c>
      <c r="N143" s="95" t="s">
        <v>194</v>
      </c>
      <c r="O143" s="95" t="s">
        <v>194</v>
      </c>
      <c r="P143" s="95" t="s">
        <v>194</v>
      </c>
    </row>
    <row r="144" spans="1:16" ht="17" x14ac:dyDescent="0.2">
      <c r="A144" s="95">
        <v>142</v>
      </c>
      <c r="B144" s="95" t="s">
        <v>349</v>
      </c>
      <c r="C144" s="99" t="s">
        <v>350</v>
      </c>
      <c r="D144" s="100" t="s">
        <v>278</v>
      </c>
      <c r="E144" s="95" t="s">
        <v>194</v>
      </c>
      <c r="F144" s="95" t="s">
        <v>194</v>
      </c>
      <c r="G144" s="95" t="s">
        <v>194</v>
      </c>
      <c r="H144" s="95" t="s">
        <v>194</v>
      </c>
      <c r="I144" s="95" t="s">
        <v>194</v>
      </c>
      <c r="J144" s="95" t="s">
        <v>194</v>
      </c>
      <c r="K144" s="93" t="s">
        <v>197</v>
      </c>
      <c r="L144" s="93" t="s">
        <v>197</v>
      </c>
      <c r="M144" s="93" t="s">
        <v>197</v>
      </c>
      <c r="N144" s="93" t="s">
        <v>197</v>
      </c>
      <c r="O144" s="93" t="s">
        <v>197</v>
      </c>
      <c r="P144" s="93" t="s">
        <v>197</v>
      </c>
    </row>
    <row r="145" spans="1:16" ht="17" x14ac:dyDescent="0.2">
      <c r="A145" s="95">
        <v>143</v>
      </c>
      <c r="B145" s="95" t="s">
        <v>351</v>
      </c>
      <c r="C145" s="99" t="s">
        <v>352</v>
      </c>
      <c r="D145" s="100" t="s">
        <v>278</v>
      </c>
      <c r="E145" s="95" t="s">
        <v>194</v>
      </c>
      <c r="F145" s="95" t="s">
        <v>194</v>
      </c>
      <c r="G145" s="95" t="s">
        <v>194</v>
      </c>
      <c r="H145" s="92" t="s">
        <v>197</v>
      </c>
      <c r="I145" s="92" t="s">
        <v>197</v>
      </c>
      <c r="J145" s="95" t="s">
        <v>194</v>
      </c>
      <c r="K145" s="92" t="s">
        <v>197</v>
      </c>
      <c r="L145" s="95" t="s">
        <v>194</v>
      </c>
      <c r="M145" s="95" t="s">
        <v>194</v>
      </c>
      <c r="N145" s="92" t="s">
        <v>197</v>
      </c>
      <c r="O145" s="95" t="s">
        <v>194</v>
      </c>
      <c r="P145" s="95" t="s">
        <v>194</v>
      </c>
    </row>
    <row r="146" spans="1:16" ht="17" x14ac:dyDescent="0.2">
      <c r="A146" s="95">
        <v>144</v>
      </c>
      <c r="B146" s="95" t="s">
        <v>353</v>
      </c>
      <c r="C146" s="99" t="s">
        <v>354</v>
      </c>
      <c r="D146" s="100" t="s">
        <v>278</v>
      </c>
      <c r="E146" s="95" t="s">
        <v>194</v>
      </c>
      <c r="F146" s="95" t="s">
        <v>194</v>
      </c>
      <c r="G146" s="95" t="s">
        <v>194</v>
      </c>
      <c r="H146" s="95" t="s">
        <v>194</v>
      </c>
      <c r="I146" s="95" t="s">
        <v>194</v>
      </c>
      <c r="J146" s="95" t="s">
        <v>194</v>
      </c>
      <c r="K146" s="95" t="s">
        <v>194</v>
      </c>
      <c r="L146" s="95" t="s">
        <v>194</v>
      </c>
      <c r="M146" s="95" t="s">
        <v>194</v>
      </c>
      <c r="N146" s="94" t="s">
        <v>197</v>
      </c>
      <c r="O146" s="95" t="s">
        <v>194</v>
      </c>
      <c r="P146" s="95" t="s">
        <v>194</v>
      </c>
    </row>
    <row r="147" spans="1:16" ht="17" x14ac:dyDescent="0.2">
      <c r="A147" s="95">
        <v>145</v>
      </c>
      <c r="B147" s="95" t="s">
        <v>83</v>
      </c>
      <c r="C147" s="99" t="s">
        <v>84</v>
      </c>
      <c r="D147" s="100" t="s">
        <v>278</v>
      </c>
      <c r="E147" s="95" t="s">
        <v>194</v>
      </c>
      <c r="F147" s="95" t="s">
        <v>194</v>
      </c>
      <c r="G147" s="95" t="s">
        <v>194</v>
      </c>
      <c r="H147" s="95" t="s">
        <v>194</v>
      </c>
      <c r="I147" s="95" t="s">
        <v>194</v>
      </c>
      <c r="J147" s="95" t="s">
        <v>194</v>
      </c>
      <c r="K147" s="95" t="s">
        <v>194</v>
      </c>
      <c r="L147" s="95" t="s">
        <v>194</v>
      </c>
      <c r="M147" s="95" t="s">
        <v>194</v>
      </c>
      <c r="N147" s="95" t="s">
        <v>194</v>
      </c>
      <c r="O147" s="95" t="s">
        <v>194</v>
      </c>
      <c r="P147" s="95" t="s">
        <v>194</v>
      </c>
    </row>
    <row r="148" spans="1:16" ht="17" x14ac:dyDescent="0.2">
      <c r="A148" s="95">
        <v>146</v>
      </c>
      <c r="B148" s="95" t="s">
        <v>85</v>
      </c>
      <c r="C148" s="99" t="s">
        <v>86</v>
      </c>
      <c r="D148" s="100" t="s">
        <v>278</v>
      </c>
      <c r="E148" s="95" t="s">
        <v>194</v>
      </c>
      <c r="F148" s="95" t="s">
        <v>194</v>
      </c>
      <c r="G148" s="95" t="s">
        <v>194</v>
      </c>
      <c r="H148" s="95" t="s">
        <v>194</v>
      </c>
      <c r="I148" s="95" t="s">
        <v>194</v>
      </c>
      <c r="J148" s="95" t="s">
        <v>194</v>
      </c>
      <c r="K148" s="95" t="s">
        <v>194</v>
      </c>
      <c r="L148" s="95" t="s">
        <v>194</v>
      </c>
      <c r="M148" s="95" t="s">
        <v>194</v>
      </c>
      <c r="N148" s="95" t="s">
        <v>194</v>
      </c>
      <c r="O148" s="95" t="s">
        <v>194</v>
      </c>
      <c r="P148" s="95" t="s">
        <v>194</v>
      </c>
    </row>
    <row r="149" spans="1:16" ht="17" x14ac:dyDescent="0.2">
      <c r="A149" s="95">
        <v>147</v>
      </c>
      <c r="B149" s="95" t="s">
        <v>87</v>
      </c>
      <c r="C149" s="99" t="s">
        <v>88</v>
      </c>
      <c r="D149" s="100" t="s">
        <v>278</v>
      </c>
      <c r="E149" s="95" t="s">
        <v>194</v>
      </c>
      <c r="F149" s="95" t="s">
        <v>194</v>
      </c>
      <c r="G149" s="95" t="s">
        <v>194</v>
      </c>
      <c r="H149" s="95" t="s">
        <v>194</v>
      </c>
      <c r="I149" s="95" t="s">
        <v>194</v>
      </c>
      <c r="J149" s="95" t="s">
        <v>194</v>
      </c>
      <c r="K149" s="95" t="s">
        <v>194</v>
      </c>
      <c r="L149" s="95" t="s">
        <v>194</v>
      </c>
      <c r="M149" s="95" t="s">
        <v>194</v>
      </c>
      <c r="N149" s="95" t="s">
        <v>194</v>
      </c>
      <c r="O149" s="95" t="s">
        <v>194</v>
      </c>
      <c r="P149" s="95" t="s">
        <v>194</v>
      </c>
    </row>
    <row r="150" spans="1:16" ht="17" x14ac:dyDescent="0.2">
      <c r="A150" s="95">
        <v>148</v>
      </c>
      <c r="B150" s="95" t="s">
        <v>89</v>
      </c>
      <c r="C150" s="99" t="s">
        <v>90</v>
      </c>
      <c r="D150" s="100" t="s">
        <v>278</v>
      </c>
      <c r="E150" s="95" t="s">
        <v>194</v>
      </c>
      <c r="F150" s="95" t="s">
        <v>194</v>
      </c>
      <c r="G150" s="95" t="s">
        <v>194</v>
      </c>
      <c r="H150" s="95" t="s">
        <v>194</v>
      </c>
      <c r="I150" s="95" t="s">
        <v>194</v>
      </c>
      <c r="J150" s="95" t="s">
        <v>194</v>
      </c>
      <c r="K150" s="95" t="s">
        <v>194</v>
      </c>
      <c r="L150" s="95" t="s">
        <v>194</v>
      </c>
      <c r="M150" s="95" t="s">
        <v>194</v>
      </c>
      <c r="N150" s="95" t="s">
        <v>194</v>
      </c>
      <c r="O150" s="95" t="s">
        <v>194</v>
      </c>
      <c r="P150" s="95" t="s">
        <v>194</v>
      </c>
    </row>
    <row r="151" spans="1:16" ht="17" x14ac:dyDescent="0.2">
      <c r="A151" s="95">
        <v>149</v>
      </c>
      <c r="B151" s="95" t="s">
        <v>91</v>
      </c>
      <c r="C151" s="99" t="s">
        <v>92</v>
      </c>
      <c r="D151" s="100" t="s">
        <v>278</v>
      </c>
      <c r="E151" s="95" t="s">
        <v>194</v>
      </c>
      <c r="F151" s="95" t="s">
        <v>194</v>
      </c>
      <c r="G151" s="95" t="s">
        <v>194</v>
      </c>
      <c r="H151" s="95" t="s">
        <v>194</v>
      </c>
      <c r="I151" s="95" t="s">
        <v>194</v>
      </c>
      <c r="J151" s="95" t="s">
        <v>194</v>
      </c>
      <c r="K151" s="95" t="s">
        <v>194</v>
      </c>
      <c r="L151" s="95" t="s">
        <v>194</v>
      </c>
      <c r="M151" s="95" t="s">
        <v>194</v>
      </c>
      <c r="N151" s="95" t="s">
        <v>194</v>
      </c>
      <c r="O151" s="95" t="s">
        <v>194</v>
      </c>
      <c r="P151" s="95" t="s">
        <v>194</v>
      </c>
    </row>
    <row r="152" spans="1:16" ht="17" x14ac:dyDescent="0.2">
      <c r="A152" s="95">
        <v>150</v>
      </c>
      <c r="B152" s="95" t="s">
        <v>355</v>
      </c>
      <c r="C152" s="99" t="s">
        <v>356</v>
      </c>
      <c r="D152" s="100" t="s">
        <v>278</v>
      </c>
      <c r="E152" s="95" t="s">
        <v>194</v>
      </c>
      <c r="F152" s="95" t="s">
        <v>194</v>
      </c>
      <c r="G152" s="95" t="s">
        <v>194</v>
      </c>
      <c r="H152" s="95" t="s">
        <v>194</v>
      </c>
      <c r="I152" s="95" t="s">
        <v>194</v>
      </c>
      <c r="J152" s="92" t="s">
        <v>197</v>
      </c>
      <c r="K152" s="92" t="s">
        <v>197</v>
      </c>
      <c r="L152" s="92" t="s">
        <v>197</v>
      </c>
      <c r="M152" s="92" t="s">
        <v>197</v>
      </c>
      <c r="N152" s="92" t="s">
        <v>197</v>
      </c>
      <c r="O152" s="92" t="s">
        <v>197</v>
      </c>
      <c r="P152" s="92" t="s">
        <v>197</v>
      </c>
    </row>
    <row r="153" spans="1:16" ht="17" x14ac:dyDescent="0.2">
      <c r="A153" s="95">
        <v>151</v>
      </c>
      <c r="B153" s="95" t="s">
        <v>93</v>
      </c>
      <c r="C153" s="99" t="s">
        <v>94</v>
      </c>
      <c r="D153" s="100" t="s">
        <v>278</v>
      </c>
      <c r="E153" s="95" t="s">
        <v>194</v>
      </c>
      <c r="F153" s="95" t="s">
        <v>194</v>
      </c>
      <c r="G153" s="95" t="s">
        <v>194</v>
      </c>
      <c r="H153" s="95" t="s">
        <v>194</v>
      </c>
      <c r="I153" s="95" t="s">
        <v>194</v>
      </c>
      <c r="J153" s="95" t="s">
        <v>194</v>
      </c>
      <c r="K153" s="95" t="s">
        <v>194</v>
      </c>
      <c r="L153" s="95" t="s">
        <v>194</v>
      </c>
      <c r="M153" s="95" t="s">
        <v>194</v>
      </c>
      <c r="N153" s="95" t="s">
        <v>194</v>
      </c>
      <c r="O153" s="95" t="s">
        <v>194</v>
      </c>
      <c r="P153" s="95" t="s">
        <v>194</v>
      </c>
    </row>
    <row r="154" spans="1:16" ht="17" x14ac:dyDescent="0.2">
      <c r="A154" s="95">
        <v>152</v>
      </c>
      <c r="B154" s="95" t="s">
        <v>357</v>
      </c>
      <c r="C154" s="99" t="s">
        <v>358</v>
      </c>
      <c r="D154" s="100" t="s">
        <v>278</v>
      </c>
      <c r="E154" s="95" t="s">
        <v>194</v>
      </c>
      <c r="F154" s="95" t="s">
        <v>194</v>
      </c>
      <c r="G154" s="95" t="s">
        <v>194</v>
      </c>
      <c r="H154" s="95" t="s">
        <v>194</v>
      </c>
      <c r="I154" s="92" t="s">
        <v>197</v>
      </c>
      <c r="J154" s="92" t="s">
        <v>197</v>
      </c>
      <c r="K154" s="95" t="s">
        <v>194</v>
      </c>
      <c r="L154" s="95" t="s">
        <v>194</v>
      </c>
      <c r="M154" s="95" t="s">
        <v>194</v>
      </c>
      <c r="N154" s="95" t="s">
        <v>194</v>
      </c>
      <c r="O154" s="95" t="s">
        <v>194</v>
      </c>
      <c r="P154" s="95" t="s">
        <v>194</v>
      </c>
    </row>
    <row r="155" spans="1:16" ht="17" x14ac:dyDescent="0.2">
      <c r="A155" s="95">
        <v>153</v>
      </c>
      <c r="B155" s="95" t="s">
        <v>359</v>
      </c>
      <c r="C155" s="99" t="s">
        <v>360</v>
      </c>
      <c r="D155" s="100" t="s">
        <v>278</v>
      </c>
      <c r="E155" s="95" t="s">
        <v>194</v>
      </c>
      <c r="F155" s="95" t="s">
        <v>194</v>
      </c>
      <c r="G155" s="95" t="s">
        <v>194</v>
      </c>
      <c r="H155" s="95" t="s">
        <v>194</v>
      </c>
      <c r="I155" s="95" t="s">
        <v>194</v>
      </c>
      <c r="J155" s="95" t="s">
        <v>194</v>
      </c>
      <c r="K155" s="95" t="s">
        <v>194</v>
      </c>
      <c r="L155" s="95" t="s">
        <v>194</v>
      </c>
      <c r="M155" s="95" t="s">
        <v>194</v>
      </c>
      <c r="N155" s="92" t="s">
        <v>197</v>
      </c>
      <c r="O155" s="92" t="s">
        <v>197</v>
      </c>
      <c r="P155" s="92" t="s">
        <v>197</v>
      </c>
    </row>
    <row r="157" spans="1:16" x14ac:dyDescent="0.2">
      <c r="A157" s="103" t="s">
        <v>361</v>
      </c>
      <c r="B157" s="104"/>
      <c r="C157" s="104"/>
      <c r="D157" s="104"/>
      <c r="E157" s="104"/>
      <c r="F157" s="104"/>
      <c r="G157" s="104"/>
      <c r="H157" s="104"/>
      <c r="I157" s="104"/>
      <c r="J157" s="104"/>
      <c r="K157" s="104"/>
      <c r="L157" s="104"/>
      <c r="M157" s="104"/>
      <c r="N157" s="104"/>
      <c r="O157" s="104"/>
      <c r="P157" s="105"/>
    </row>
    <row r="158" spans="1:16" x14ac:dyDescent="0.2">
      <c r="A158" s="106">
        <v>1</v>
      </c>
      <c r="B158" s="107"/>
      <c r="C158" s="108" t="s">
        <v>362</v>
      </c>
      <c r="D158" s="109"/>
      <c r="E158" s="109"/>
      <c r="F158" s="109"/>
      <c r="G158" s="109"/>
      <c r="H158" s="109"/>
      <c r="I158" s="109"/>
      <c r="J158" s="109"/>
      <c r="K158" s="109"/>
      <c r="L158" s="109"/>
      <c r="M158" s="109"/>
      <c r="N158" s="110"/>
      <c r="O158" s="106">
        <f>A155</f>
        <v>153</v>
      </c>
      <c r="P158" s="107"/>
    </row>
    <row r="159" spans="1:16" x14ac:dyDescent="0.2">
      <c r="A159" s="106">
        <v>2</v>
      </c>
      <c r="B159" s="107"/>
      <c r="C159" s="108" t="s">
        <v>363</v>
      </c>
      <c r="D159" s="109"/>
      <c r="E159" s="109"/>
      <c r="F159" s="109"/>
      <c r="G159" s="109"/>
      <c r="H159" s="109"/>
      <c r="I159" s="109"/>
      <c r="J159" s="109"/>
      <c r="K159" s="109"/>
      <c r="L159" s="109"/>
      <c r="M159" s="109"/>
      <c r="N159" s="110"/>
      <c r="O159" s="106">
        <v>37</v>
      </c>
      <c r="P159" s="107"/>
    </row>
    <row r="160" spans="1:16" x14ac:dyDescent="0.2">
      <c r="A160" s="106">
        <v>3</v>
      </c>
      <c r="B160" s="107"/>
      <c r="C160" s="108" t="s">
        <v>364</v>
      </c>
      <c r="D160" s="109"/>
      <c r="E160" s="109"/>
      <c r="F160" s="109"/>
      <c r="G160" s="109"/>
      <c r="H160" s="109"/>
      <c r="I160" s="109"/>
      <c r="J160" s="109"/>
      <c r="K160" s="109"/>
      <c r="L160" s="109"/>
      <c r="M160" s="109"/>
      <c r="N160" s="110"/>
      <c r="O160" s="106">
        <v>7</v>
      </c>
      <c r="P160" s="107"/>
    </row>
    <row r="161" spans="1:16" x14ac:dyDescent="0.2">
      <c r="A161" s="106">
        <v>4</v>
      </c>
      <c r="B161" s="107"/>
      <c r="C161" s="108" t="s">
        <v>365</v>
      </c>
      <c r="D161" s="109"/>
      <c r="E161" s="109"/>
      <c r="F161" s="109"/>
      <c r="G161" s="109"/>
      <c r="H161" s="109"/>
      <c r="I161" s="109"/>
      <c r="J161" s="109"/>
      <c r="K161" s="109"/>
      <c r="L161" s="109"/>
      <c r="M161" s="109"/>
      <c r="N161" s="110"/>
      <c r="O161" s="106">
        <v>38</v>
      </c>
      <c r="P161" s="107"/>
    </row>
    <row r="162" spans="1:16" x14ac:dyDescent="0.2">
      <c r="A162" s="118" t="s">
        <v>366</v>
      </c>
      <c r="B162" s="119"/>
      <c r="C162" s="119"/>
      <c r="D162" s="119"/>
      <c r="E162" s="119"/>
      <c r="F162" s="119"/>
      <c r="G162" s="119"/>
      <c r="H162" s="119"/>
      <c r="I162" s="119"/>
      <c r="J162" s="119"/>
      <c r="K162" s="119"/>
      <c r="L162" s="119"/>
      <c r="M162" s="119"/>
      <c r="N162" s="120"/>
      <c r="O162" s="118">
        <f>O158-O159-O160-O161</f>
        <v>71</v>
      </c>
      <c r="P162" s="120"/>
    </row>
    <row r="163" spans="1:16" x14ac:dyDescent="0.2">
      <c r="A163" s="118" t="s">
        <v>367</v>
      </c>
      <c r="B163" s="119"/>
      <c r="C163" s="119"/>
      <c r="D163" s="119"/>
      <c r="E163" s="119"/>
      <c r="F163" s="119"/>
      <c r="G163" s="119"/>
      <c r="H163" s="119"/>
      <c r="I163" s="119"/>
      <c r="J163" s="119"/>
      <c r="K163" s="119"/>
      <c r="L163" s="119"/>
      <c r="M163" s="119"/>
      <c r="N163" s="120"/>
      <c r="O163" s="118">
        <v>3</v>
      </c>
      <c r="P163" s="120"/>
    </row>
    <row r="164" spans="1:16" x14ac:dyDescent="0.2">
      <c r="A164" s="115" t="s">
        <v>368</v>
      </c>
      <c r="B164" s="116"/>
      <c r="C164" s="116"/>
      <c r="D164" s="116"/>
      <c r="E164" s="116"/>
      <c r="F164" s="116"/>
      <c r="G164" s="116"/>
      <c r="H164" s="116"/>
      <c r="I164" s="116"/>
      <c r="J164" s="116"/>
      <c r="K164" s="116"/>
      <c r="L164" s="116"/>
      <c r="M164" s="116"/>
      <c r="N164" s="117"/>
      <c r="O164" s="115">
        <f>O162*O163</f>
        <v>213</v>
      </c>
      <c r="P164" s="117"/>
    </row>
  </sheetData>
  <mergeCells count="27">
    <mergeCell ref="A164:N164"/>
    <mergeCell ref="O164:P164"/>
    <mergeCell ref="A161:B161"/>
    <mergeCell ref="C161:N161"/>
    <mergeCell ref="O161:P161"/>
    <mergeCell ref="A162:N162"/>
    <mergeCell ref="O162:P162"/>
    <mergeCell ref="A163:N163"/>
    <mergeCell ref="O163:P163"/>
    <mergeCell ref="A159:B159"/>
    <mergeCell ref="C159:N159"/>
    <mergeCell ref="O159:P159"/>
    <mergeCell ref="A160:B160"/>
    <mergeCell ref="C160:N160"/>
    <mergeCell ref="O160:P160"/>
    <mergeCell ref="K1:M1"/>
    <mergeCell ref="N1:P1"/>
    <mergeCell ref="A157:P157"/>
    <mergeCell ref="A158:B158"/>
    <mergeCell ref="C158:N158"/>
    <mergeCell ref="O158:P158"/>
    <mergeCell ref="A1:A2"/>
    <mergeCell ref="B1:B2"/>
    <mergeCell ref="C1:C2"/>
    <mergeCell ref="D1:D2"/>
    <mergeCell ref="E1:G1"/>
    <mergeCell ref="H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77090-EA9A-9C43-AB0E-C55EE0A9CACF}">
  <dimension ref="A1:P78"/>
  <sheetViews>
    <sheetView workbookViewId="0">
      <selection activeCell="Q1" sqref="Q1"/>
    </sheetView>
  </sheetViews>
  <sheetFormatPr baseColWidth="10" defaultRowHeight="16" x14ac:dyDescent="0.2"/>
  <cols>
    <col min="1" max="1" width="3.6640625" style="1" bestFit="1" customWidth="1"/>
    <col min="2" max="2" width="7.6640625" style="1" bestFit="1" customWidth="1"/>
    <col min="3" max="3" width="43.83203125" style="1" bestFit="1" customWidth="1"/>
    <col min="4" max="4" width="9.5" style="1" bestFit="1" customWidth="1"/>
    <col min="5" max="16" width="6.83203125" style="1" customWidth="1"/>
    <col min="17" max="16384" width="10.83203125" style="1"/>
  </cols>
  <sheetData>
    <row r="1" spans="1:16" x14ac:dyDescent="0.2">
      <c r="A1" s="111" t="s">
        <v>0</v>
      </c>
      <c r="B1" s="111" t="s">
        <v>1</v>
      </c>
      <c r="C1" s="112" t="s">
        <v>2</v>
      </c>
      <c r="D1" s="112" t="s">
        <v>188</v>
      </c>
      <c r="E1" s="113" t="s">
        <v>189</v>
      </c>
      <c r="F1" s="113"/>
      <c r="G1" s="113"/>
      <c r="H1" s="114" t="s">
        <v>190</v>
      </c>
      <c r="I1" s="114"/>
      <c r="J1" s="114"/>
      <c r="K1" s="101" t="s">
        <v>191</v>
      </c>
      <c r="L1" s="101"/>
      <c r="M1" s="101"/>
      <c r="N1" s="102" t="s">
        <v>192</v>
      </c>
      <c r="O1" s="102"/>
      <c r="P1" s="102"/>
    </row>
    <row r="2" spans="1:16" x14ac:dyDescent="0.2">
      <c r="A2" s="111"/>
      <c r="B2" s="111"/>
      <c r="C2" s="112"/>
      <c r="D2" s="112"/>
      <c r="E2" s="91">
        <v>2021</v>
      </c>
      <c r="F2" s="91">
        <v>2022</v>
      </c>
      <c r="G2" s="91">
        <v>2023</v>
      </c>
      <c r="H2" s="92">
        <v>2021</v>
      </c>
      <c r="I2" s="92">
        <v>2022</v>
      </c>
      <c r="J2" s="92">
        <v>2023</v>
      </c>
      <c r="K2" s="93">
        <v>2021</v>
      </c>
      <c r="L2" s="93">
        <v>2022</v>
      </c>
      <c r="M2" s="93">
        <v>2023</v>
      </c>
      <c r="N2" s="94">
        <v>2021</v>
      </c>
      <c r="O2" s="94">
        <v>2022</v>
      </c>
      <c r="P2" s="94">
        <v>2023</v>
      </c>
    </row>
    <row r="3" spans="1:16" x14ac:dyDescent="0.2">
      <c r="A3" s="95">
        <v>1</v>
      </c>
      <c r="B3" s="95" t="s">
        <v>95</v>
      </c>
      <c r="C3" s="96" t="s">
        <v>96</v>
      </c>
      <c r="D3" s="97" t="s">
        <v>193</v>
      </c>
      <c r="E3" s="95" t="s">
        <v>194</v>
      </c>
      <c r="F3" s="95" t="s">
        <v>194</v>
      </c>
      <c r="G3" s="95" t="s">
        <v>194</v>
      </c>
      <c r="H3" s="95" t="s">
        <v>194</v>
      </c>
      <c r="I3" s="95" t="s">
        <v>194</v>
      </c>
      <c r="J3" s="95" t="s">
        <v>194</v>
      </c>
      <c r="K3" s="95" t="s">
        <v>194</v>
      </c>
      <c r="L3" s="95" t="s">
        <v>194</v>
      </c>
      <c r="M3" s="95" t="s">
        <v>194</v>
      </c>
      <c r="N3" s="95" t="s">
        <v>194</v>
      </c>
      <c r="O3" s="95" t="s">
        <v>194</v>
      </c>
      <c r="P3" s="95" t="s">
        <v>194</v>
      </c>
    </row>
    <row r="4" spans="1:16" x14ac:dyDescent="0.2">
      <c r="A4" s="95">
        <v>2</v>
      </c>
      <c r="B4" s="95" t="s">
        <v>97</v>
      </c>
      <c r="C4" s="96" t="s">
        <v>98</v>
      </c>
      <c r="D4" s="97" t="s">
        <v>193</v>
      </c>
      <c r="E4" s="95" t="s">
        <v>194</v>
      </c>
      <c r="F4" s="95" t="s">
        <v>194</v>
      </c>
      <c r="G4" s="95" t="s">
        <v>194</v>
      </c>
      <c r="H4" s="95" t="s">
        <v>194</v>
      </c>
      <c r="I4" s="95" t="s">
        <v>194</v>
      </c>
      <c r="J4" s="95" t="s">
        <v>194</v>
      </c>
      <c r="K4" s="95" t="s">
        <v>194</v>
      </c>
      <c r="L4" s="95" t="s">
        <v>194</v>
      </c>
      <c r="M4" s="95" t="s">
        <v>194</v>
      </c>
      <c r="N4" s="95" t="s">
        <v>194</v>
      </c>
      <c r="O4" s="95" t="s">
        <v>194</v>
      </c>
      <c r="P4" s="95" t="s">
        <v>194</v>
      </c>
    </row>
    <row r="5" spans="1:16" x14ac:dyDescent="0.2">
      <c r="A5" s="95">
        <v>3</v>
      </c>
      <c r="B5" s="95" t="s">
        <v>99</v>
      </c>
      <c r="C5" s="96" t="s">
        <v>100</v>
      </c>
      <c r="D5" s="97" t="s">
        <v>193</v>
      </c>
      <c r="E5" s="95" t="s">
        <v>194</v>
      </c>
      <c r="F5" s="95" t="s">
        <v>194</v>
      </c>
      <c r="G5" s="95" t="s">
        <v>194</v>
      </c>
      <c r="H5" s="95" t="s">
        <v>194</v>
      </c>
      <c r="I5" s="95" t="s">
        <v>194</v>
      </c>
      <c r="J5" s="95" t="s">
        <v>194</v>
      </c>
      <c r="K5" s="95" t="s">
        <v>194</v>
      </c>
      <c r="L5" s="95" t="s">
        <v>194</v>
      </c>
      <c r="M5" s="95" t="s">
        <v>194</v>
      </c>
      <c r="N5" s="95" t="s">
        <v>194</v>
      </c>
      <c r="O5" s="95" t="s">
        <v>194</v>
      </c>
      <c r="P5" s="95" t="s">
        <v>194</v>
      </c>
    </row>
    <row r="6" spans="1:16" x14ac:dyDescent="0.2">
      <c r="A6" s="95">
        <v>4</v>
      </c>
      <c r="B6" s="95" t="s">
        <v>101</v>
      </c>
      <c r="C6" s="96" t="s">
        <v>102</v>
      </c>
      <c r="D6" s="97" t="s">
        <v>193</v>
      </c>
      <c r="E6" s="95" t="s">
        <v>194</v>
      </c>
      <c r="F6" s="95" t="s">
        <v>194</v>
      </c>
      <c r="G6" s="95" t="s">
        <v>194</v>
      </c>
      <c r="H6" s="95" t="s">
        <v>194</v>
      </c>
      <c r="I6" s="95" t="s">
        <v>194</v>
      </c>
      <c r="J6" s="95" t="s">
        <v>194</v>
      </c>
      <c r="K6" s="95" t="s">
        <v>194</v>
      </c>
      <c r="L6" s="95" t="s">
        <v>194</v>
      </c>
      <c r="M6" s="95" t="s">
        <v>194</v>
      </c>
      <c r="N6" s="95" t="s">
        <v>194</v>
      </c>
      <c r="O6" s="95" t="s">
        <v>194</v>
      </c>
      <c r="P6" s="95" t="s">
        <v>194</v>
      </c>
    </row>
    <row r="7" spans="1:16" x14ac:dyDescent="0.2">
      <c r="A7" s="95">
        <v>5</v>
      </c>
      <c r="B7" s="95" t="s">
        <v>103</v>
      </c>
      <c r="C7" s="96" t="s">
        <v>104</v>
      </c>
      <c r="D7" s="97" t="s">
        <v>193</v>
      </c>
      <c r="E7" s="95" t="s">
        <v>194</v>
      </c>
      <c r="F7" s="95" t="s">
        <v>194</v>
      </c>
      <c r="G7" s="95" t="s">
        <v>194</v>
      </c>
      <c r="H7" s="95" t="s">
        <v>194</v>
      </c>
      <c r="I7" s="95" t="s">
        <v>194</v>
      </c>
      <c r="J7" s="95" t="s">
        <v>194</v>
      </c>
      <c r="K7" s="95" t="s">
        <v>194</v>
      </c>
      <c r="L7" s="95" t="s">
        <v>194</v>
      </c>
      <c r="M7" s="95" t="s">
        <v>194</v>
      </c>
      <c r="N7" s="95" t="s">
        <v>194</v>
      </c>
      <c r="O7" s="95" t="s">
        <v>194</v>
      </c>
      <c r="P7" s="95" t="s">
        <v>194</v>
      </c>
    </row>
    <row r="8" spans="1:16" x14ac:dyDescent="0.2">
      <c r="A8" s="95">
        <v>6</v>
      </c>
      <c r="B8" s="95" t="s">
        <v>105</v>
      </c>
      <c r="C8" s="96" t="s">
        <v>106</v>
      </c>
      <c r="D8" s="97" t="s">
        <v>193</v>
      </c>
      <c r="E8" s="95" t="s">
        <v>194</v>
      </c>
      <c r="F8" s="95" t="s">
        <v>194</v>
      </c>
      <c r="G8" s="95" t="s">
        <v>194</v>
      </c>
      <c r="H8" s="95" t="s">
        <v>194</v>
      </c>
      <c r="I8" s="95" t="s">
        <v>194</v>
      </c>
      <c r="J8" s="95" t="s">
        <v>194</v>
      </c>
      <c r="K8" s="95" t="s">
        <v>194</v>
      </c>
      <c r="L8" s="95" t="s">
        <v>194</v>
      </c>
      <c r="M8" s="95" t="s">
        <v>194</v>
      </c>
      <c r="N8" s="95" t="s">
        <v>194</v>
      </c>
      <c r="O8" s="95" t="s">
        <v>194</v>
      </c>
      <c r="P8" s="95" t="s">
        <v>194</v>
      </c>
    </row>
    <row r="9" spans="1:16" x14ac:dyDescent="0.2">
      <c r="A9" s="95">
        <v>7</v>
      </c>
      <c r="B9" s="95" t="s">
        <v>107</v>
      </c>
      <c r="C9" s="96" t="s">
        <v>108</v>
      </c>
      <c r="D9" s="97" t="s">
        <v>193</v>
      </c>
      <c r="E9" s="95" t="s">
        <v>194</v>
      </c>
      <c r="F9" s="95" t="s">
        <v>194</v>
      </c>
      <c r="G9" s="95" t="s">
        <v>194</v>
      </c>
      <c r="H9" s="95" t="s">
        <v>194</v>
      </c>
      <c r="I9" s="95" t="s">
        <v>194</v>
      </c>
      <c r="J9" s="95" t="s">
        <v>194</v>
      </c>
      <c r="K9" s="95" t="s">
        <v>194</v>
      </c>
      <c r="L9" s="95" t="s">
        <v>194</v>
      </c>
      <c r="M9" s="95" t="s">
        <v>194</v>
      </c>
      <c r="N9" s="95" t="s">
        <v>194</v>
      </c>
      <c r="O9" s="95" t="s">
        <v>194</v>
      </c>
      <c r="P9" s="95" t="s">
        <v>194</v>
      </c>
    </row>
    <row r="10" spans="1:16" x14ac:dyDescent="0.2">
      <c r="A10" s="95">
        <v>8</v>
      </c>
      <c r="B10" s="95" t="s">
        <v>109</v>
      </c>
      <c r="C10" s="96" t="s">
        <v>110</v>
      </c>
      <c r="D10" s="97" t="s">
        <v>193</v>
      </c>
      <c r="E10" s="95" t="s">
        <v>194</v>
      </c>
      <c r="F10" s="95" t="s">
        <v>194</v>
      </c>
      <c r="G10" s="95" t="s">
        <v>194</v>
      </c>
      <c r="H10" s="95" t="s">
        <v>194</v>
      </c>
      <c r="I10" s="95" t="s">
        <v>194</v>
      </c>
      <c r="J10" s="95" t="s">
        <v>194</v>
      </c>
      <c r="K10" s="95" t="s">
        <v>194</v>
      </c>
      <c r="L10" s="95" t="s">
        <v>194</v>
      </c>
      <c r="M10" s="95" t="s">
        <v>194</v>
      </c>
      <c r="N10" s="95" t="s">
        <v>194</v>
      </c>
      <c r="O10" s="95" t="s">
        <v>194</v>
      </c>
      <c r="P10" s="95" t="s">
        <v>194</v>
      </c>
    </row>
    <row r="11" spans="1:16" x14ac:dyDescent="0.2">
      <c r="A11" s="95">
        <v>9</v>
      </c>
      <c r="B11" s="95" t="s">
        <v>111</v>
      </c>
      <c r="C11" s="96" t="s">
        <v>112</v>
      </c>
      <c r="D11" s="97" t="s">
        <v>193</v>
      </c>
      <c r="E11" s="95" t="s">
        <v>194</v>
      </c>
      <c r="F11" s="95" t="s">
        <v>194</v>
      </c>
      <c r="G11" s="95" t="s">
        <v>194</v>
      </c>
      <c r="H11" s="95" t="s">
        <v>194</v>
      </c>
      <c r="I11" s="95" t="s">
        <v>194</v>
      </c>
      <c r="J11" s="95" t="s">
        <v>194</v>
      </c>
      <c r="K11" s="95" t="s">
        <v>194</v>
      </c>
      <c r="L11" s="95" t="s">
        <v>194</v>
      </c>
      <c r="M11" s="95" t="s">
        <v>194</v>
      </c>
      <c r="N11" s="95" t="s">
        <v>194</v>
      </c>
      <c r="O11" s="95" t="s">
        <v>194</v>
      </c>
      <c r="P11" s="95" t="s">
        <v>194</v>
      </c>
    </row>
    <row r="12" spans="1:16" x14ac:dyDescent="0.2">
      <c r="A12" s="95">
        <v>10</v>
      </c>
      <c r="B12" s="95" t="s">
        <v>113</v>
      </c>
      <c r="C12" s="96" t="s">
        <v>114</v>
      </c>
      <c r="D12" s="97" t="s">
        <v>193</v>
      </c>
      <c r="E12" s="95" t="s">
        <v>194</v>
      </c>
      <c r="F12" s="95" t="s">
        <v>194</v>
      </c>
      <c r="G12" s="95" t="s">
        <v>194</v>
      </c>
      <c r="H12" s="95" t="s">
        <v>194</v>
      </c>
      <c r="I12" s="95" t="s">
        <v>194</v>
      </c>
      <c r="J12" s="95" t="s">
        <v>194</v>
      </c>
      <c r="K12" s="95" t="s">
        <v>194</v>
      </c>
      <c r="L12" s="95" t="s">
        <v>194</v>
      </c>
      <c r="M12" s="95" t="s">
        <v>194</v>
      </c>
      <c r="N12" s="95" t="s">
        <v>194</v>
      </c>
      <c r="O12" s="95" t="s">
        <v>194</v>
      </c>
      <c r="P12" s="95" t="s">
        <v>194</v>
      </c>
    </row>
    <row r="13" spans="1:16" x14ac:dyDescent="0.2">
      <c r="A13" s="95">
        <v>11</v>
      </c>
      <c r="B13" s="95" t="s">
        <v>115</v>
      </c>
      <c r="C13" s="96" t="s">
        <v>116</v>
      </c>
      <c r="D13" s="97" t="s">
        <v>193</v>
      </c>
      <c r="E13" s="95" t="s">
        <v>194</v>
      </c>
      <c r="F13" s="95" t="s">
        <v>194</v>
      </c>
      <c r="G13" s="95" t="s">
        <v>194</v>
      </c>
      <c r="H13" s="95" t="s">
        <v>194</v>
      </c>
      <c r="I13" s="95" t="s">
        <v>194</v>
      </c>
      <c r="J13" s="95" t="s">
        <v>194</v>
      </c>
      <c r="K13" s="95" t="s">
        <v>194</v>
      </c>
      <c r="L13" s="95" t="s">
        <v>194</v>
      </c>
      <c r="M13" s="95" t="s">
        <v>194</v>
      </c>
      <c r="N13" s="95" t="s">
        <v>194</v>
      </c>
      <c r="O13" s="95" t="s">
        <v>194</v>
      </c>
      <c r="P13" s="95" t="s">
        <v>194</v>
      </c>
    </row>
    <row r="14" spans="1:16" x14ac:dyDescent="0.2">
      <c r="A14" s="95">
        <v>12</v>
      </c>
      <c r="B14" s="95" t="s">
        <v>117</v>
      </c>
      <c r="C14" s="96" t="s">
        <v>118</v>
      </c>
      <c r="D14" s="97" t="s">
        <v>193</v>
      </c>
      <c r="E14" s="95" t="s">
        <v>194</v>
      </c>
      <c r="F14" s="95" t="s">
        <v>194</v>
      </c>
      <c r="G14" s="95" t="s">
        <v>194</v>
      </c>
      <c r="H14" s="95" t="s">
        <v>194</v>
      </c>
      <c r="I14" s="95" t="s">
        <v>194</v>
      </c>
      <c r="J14" s="95" t="s">
        <v>194</v>
      </c>
      <c r="K14" s="95" t="s">
        <v>194</v>
      </c>
      <c r="L14" s="95" t="s">
        <v>194</v>
      </c>
      <c r="M14" s="95" t="s">
        <v>194</v>
      </c>
      <c r="N14" s="95" t="s">
        <v>194</v>
      </c>
      <c r="O14" s="95" t="s">
        <v>194</v>
      </c>
      <c r="P14" s="95" t="s">
        <v>194</v>
      </c>
    </row>
    <row r="15" spans="1:16" x14ac:dyDescent="0.2">
      <c r="A15" s="95">
        <v>13</v>
      </c>
      <c r="B15" s="95" t="s">
        <v>119</v>
      </c>
      <c r="C15" s="96" t="s">
        <v>120</v>
      </c>
      <c r="D15" s="97" t="s">
        <v>193</v>
      </c>
      <c r="E15" s="95" t="s">
        <v>194</v>
      </c>
      <c r="F15" s="95" t="s">
        <v>194</v>
      </c>
      <c r="G15" s="95" t="s">
        <v>194</v>
      </c>
      <c r="H15" s="95" t="s">
        <v>194</v>
      </c>
      <c r="I15" s="95" t="s">
        <v>194</v>
      </c>
      <c r="J15" s="95" t="s">
        <v>194</v>
      </c>
      <c r="K15" s="95" t="s">
        <v>194</v>
      </c>
      <c r="L15" s="95" t="s">
        <v>194</v>
      </c>
      <c r="M15" s="95" t="s">
        <v>194</v>
      </c>
      <c r="N15" s="95" t="s">
        <v>194</v>
      </c>
      <c r="O15" s="95" t="s">
        <v>194</v>
      </c>
      <c r="P15" s="95" t="s">
        <v>194</v>
      </c>
    </row>
    <row r="16" spans="1:16" x14ac:dyDescent="0.2">
      <c r="A16" s="95">
        <v>14</v>
      </c>
      <c r="B16" s="95" t="s">
        <v>121</v>
      </c>
      <c r="C16" s="96" t="s">
        <v>122</v>
      </c>
      <c r="D16" s="97" t="s">
        <v>193</v>
      </c>
      <c r="E16" s="95" t="s">
        <v>194</v>
      </c>
      <c r="F16" s="95" t="s">
        <v>194</v>
      </c>
      <c r="G16" s="95" t="s">
        <v>194</v>
      </c>
      <c r="H16" s="95" t="s">
        <v>194</v>
      </c>
      <c r="I16" s="95" t="s">
        <v>194</v>
      </c>
      <c r="J16" s="95" t="s">
        <v>194</v>
      </c>
      <c r="K16" s="95" t="s">
        <v>194</v>
      </c>
      <c r="L16" s="95" t="s">
        <v>194</v>
      </c>
      <c r="M16" s="95" t="s">
        <v>194</v>
      </c>
      <c r="N16" s="95" t="s">
        <v>194</v>
      </c>
      <c r="O16" s="95" t="s">
        <v>194</v>
      </c>
      <c r="P16" s="95" t="s">
        <v>194</v>
      </c>
    </row>
    <row r="17" spans="1:16" x14ac:dyDescent="0.2">
      <c r="A17" s="95">
        <v>15</v>
      </c>
      <c r="B17" s="95" t="s">
        <v>123</v>
      </c>
      <c r="C17" s="96" t="s">
        <v>124</v>
      </c>
      <c r="D17" s="97" t="s">
        <v>193</v>
      </c>
      <c r="E17" s="95" t="s">
        <v>194</v>
      </c>
      <c r="F17" s="95" t="s">
        <v>194</v>
      </c>
      <c r="G17" s="95" t="s">
        <v>194</v>
      </c>
      <c r="H17" s="95" t="s">
        <v>194</v>
      </c>
      <c r="I17" s="95" t="s">
        <v>194</v>
      </c>
      <c r="J17" s="95" t="s">
        <v>194</v>
      </c>
      <c r="K17" s="95" t="s">
        <v>194</v>
      </c>
      <c r="L17" s="95" t="s">
        <v>194</v>
      </c>
      <c r="M17" s="95" t="s">
        <v>194</v>
      </c>
      <c r="N17" s="95" t="s">
        <v>194</v>
      </c>
      <c r="O17" s="95" t="s">
        <v>194</v>
      </c>
      <c r="P17" s="95" t="s">
        <v>194</v>
      </c>
    </row>
    <row r="18" spans="1:16" x14ac:dyDescent="0.2">
      <c r="A18" s="95">
        <v>16</v>
      </c>
      <c r="B18" s="95" t="s">
        <v>125</v>
      </c>
      <c r="C18" s="96" t="s">
        <v>126</v>
      </c>
      <c r="D18" s="97" t="s">
        <v>193</v>
      </c>
      <c r="E18" s="95" t="s">
        <v>194</v>
      </c>
      <c r="F18" s="95" t="s">
        <v>194</v>
      </c>
      <c r="G18" s="95" t="s">
        <v>194</v>
      </c>
      <c r="H18" s="95" t="s">
        <v>194</v>
      </c>
      <c r="I18" s="95" t="s">
        <v>194</v>
      </c>
      <c r="J18" s="95" t="s">
        <v>194</v>
      </c>
      <c r="K18" s="95" t="s">
        <v>194</v>
      </c>
      <c r="L18" s="95" t="s">
        <v>194</v>
      </c>
      <c r="M18" s="95" t="s">
        <v>194</v>
      </c>
      <c r="N18" s="98" t="s">
        <v>194</v>
      </c>
      <c r="O18" s="98" t="s">
        <v>194</v>
      </c>
      <c r="P18" s="98" t="s">
        <v>194</v>
      </c>
    </row>
    <row r="19" spans="1:16" x14ac:dyDescent="0.2">
      <c r="A19" s="95">
        <v>17</v>
      </c>
      <c r="B19" s="95" t="s">
        <v>127</v>
      </c>
      <c r="C19" s="96" t="s">
        <v>128</v>
      </c>
      <c r="D19" s="97" t="s">
        <v>193</v>
      </c>
      <c r="E19" s="95" t="s">
        <v>194</v>
      </c>
      <c r="F19" s="95" t="s">
        <v>194</v>
      </c>
      <c r="G19" s="95" t="s">
        <v>194</v>
      </c>
      <c r="H19" s="95" t="s">
        <v>194</v>
      </c>
      <c r="I19" s="95" t="s">
        <v>194</v>
      </c>
      <c r="J19" s="95" t="s">
        <v>194</v>
      </c>
      <c r="K19" s="95" t="s">
        <v>194</v>
      </c>
      <c r="L19" s="95" t="s">
        <v>194</v>
      </c>
      <c r="M19" s="95" t="s">
        <v>194</v>
      </c>
      <c r="N19" s="95" t="s">
        <v>194</v>
      </c>
      <c r="O19" s="95" t="s">
        <v>194</v>
      </c>
      <c r="P19" s="95" t="s">
        <v>194</v>
      </c>
    </row>
    <row r="20" spans="1:16" x14ac:dyDescent="0.2">
      <c r="A20" s="95">
        <v>18</v>
      </c>
      <c r="B20" s="95" t="s">
        <v>129</v>
      </c>
      <c r="C20" s="96" t="s">
        <v>130</v>
      </c>
      <c r="D20" s="97" t="s">
        <v>193</v>
      </c>
      <c r="E20" s="95" t="s">
        <v>194</v>
      </c>
      <c r="F20" s="95" t="s">
        <v>194</v>
      </c>
      <c r="G20" s="95" t="s">
        <v>194</v>
      </c>
      <c r="H20" s="95" t="s">
        <v>194</v>
      </c>
      <c r="I20" s="95" t="s">
        <v>194</v>
      </c>
      <c r="J20" s="95" t="s">
        <v>194</v>
      </c>
      <c r="K20" s="95" t="s">
        <v>194</v>
      </c>
      <c r="L20" s="95" t="s">
        <v>194</v>
      </c>
      <c r="M20" s="95" t="s">
        <v>194</v>
      </c>
      <c r="N20" s="95" t="s">
        <v>194</v>
      </c>
      <c r="O20" s="95" t="s">
        <v>194</v>
      </c>
      <c r="P20" s="95" t="s">
        <v>194</v>
      </c>
    </row>
    <row r="21" spans="1:16" x14ac:dyDescent="0.2">
      <c r="A21" s="95">
        <v>19</v>
      </c>
      <c r="B21" s="95" t="s">
        <v>131</v>
      </c>
      <c r="C21" s="96" t="s">
        <v>132</v>
      </c>
      <c r="D21" s="97" t="s">
        <v>193</v>
      </c>
      <c r="E21" s="95" t="s">
        <v>194</v>
      </c>
      <c r="F21" s="95" t="s">
        <v>194</v>
      </c>
      <c r="G21" s="95" t="s">
        <v>194</v>
      </c>
      <c r="H21" s="95" t="s">
        <v>194</v>
      </c>
      <c r="I21" s="95" t="s">
        <v>194</v>
      </c>
      <c r="J21" s="95" t="s">
        <v>194</v>
      </c>
      <c r="K21" s="95" t="s">
        <v>194</v>
      </c>
      <c r="L21" s="95" t="s">
        <v>194</v>
      </c>
      <c r="M21" s="95" t="s">
        <v>194</v>
      </c>
      <c r="N21" s="95" t="s">
        <v>194</v>
      </c>
      <c r="O21" s="95" t="s">
        <v>194</v>
      </c>
      <c r="P21" s="95" t="s">
        <v>194</v>
      </c>
    </row>
    <row r="22" spans="1:16" x14ac:dyDescent="0.2">
      <c r="A22" s="95">
        <v>20</v>
      </c>
      <c r="B22" s="95" t="s">
        <v>133</v>
      </c>
      <c r="C22" s="96" t="s">
        <v>134</v>
      </c>
      <c r="D22" s="97" t="s">
        <v>193</v>
      </c>
      <c r="E22" s="95" t="s">
        <v>194</v>
      </c>
      <c r="F22" s="95" t="s">
        <v>194</v>
      </c>
      <c r="G22" s="95" t="s">
        <v>194</v>
      </c>
      <c r="H22" s="95" t="s">
        <v>194</v>
      </c>
      <c r="I22" s="95" t="s">
        <v>194</v>
      </c>
      <c r="J22" s="95" t="s">
        <v>194</v>
      </c>
      <c r="K22" s="95" t="s">
        <v>194</v>
      </c>
      <c r="L22" s="95" t="s">
        <v>194</v>
      </c>
      <c r="M22" s="95" t="s">
        <v>194</v>
      </c>
      <c r="N22" s="95" t="s">
        <v>194</v>
      </c>
      <c r="O22" s="95" t="s">
        <v>194</v>
      </c>
      <c r="P22" s="95" t="s">
        <v>194</v>
      </c>
    </row>
    <row r="23" spans="1:16" x14ac:dyDescent="0.2">
      <c r="A23" s="95">
        <v>21</v>
      </c>
      <c r="B23" s="95" t="s">
        <v>135</v>
      </c>
      <c r="C23" s="96" t="s">
        <v>144</v>
      </c>
      <c r="D23" s="97" t="s">
        <v>193</v>
      </c>
      <c r="E23" s="95" t="s">
        <v>194</v>
      </c>
      <c r="F23" s="95" t="s">
        <v>194</v>
      </c>
      <c r="G23" s="95" t="s">
        <v>194</v>
      </c>
      <c r="H23" s="95" t="s">
        <v>194</v>
      </c>
      <c r="I23" s="95" t="s">
        <v>194</v>
      </c>
      <c r="J23" s="95" t="s">
        <v>194</v>
      </c>
      <c r="K23" s="95" t="s">
        <v>194</v>
      </c>
      <c r="L23" s="95" t="s">
        <v>194</v>
      </c>
      <c r="M23" s="95" t="s">
        <v>194</v>
      </c>
      <c r="N23" s="95" t="s">
        <v>194</v>
      </c>
      <c r="O23" s="95" t="s">
        <v>194</v>
      </c>
      <c r="P23" s="95" t="s">
        <v>194</v>
      </c>
    </row>
    <row r="24" spans="1:16" x14ac:dyDescent="0.2">
      <c r="A24" s="95">
        <v>22</v>
      </c>
      <c r="B24" s="95" t="s">
        <v>136</v>
      </c>
      <c r="C24" s="96" t="s">
        <v>137</v>
      </c>
      <c r="D24" s="97" t="s">
        <v>193</v>
      </c>
      <c r="E24" s="95" t="s">
        <v>194</v>
      </c>
      <c r="F24" s="95" t="s">
        <v>194</v>
      </c>
      <c r="G24" s="95" t="s">
        <v>194</v>
      </c>
      <c r="H24" s="95" t="s">
        <v>194</v>
      </c>
      <c r="I24" s="95" t="s">
        <v>194</v>
      </c>
      <c r="J24" s="95" t="s">
        <v>194</v>
      </c>
      <c r="K24" s="95" t="s">
        <v>194</v>
      </c>
      <c r="L24" s="95" t="s">
        <v>194</v>
      </c>
      <c r="M24" s="95" t="s">
        <v>194</v>
      </c>
      <c r="N24" s="95" t="s">
        <v>194</v>
      </c>
      <c r="O24" s="95" t="s">
        <v>194</v>
      </c>
      <c r="P24" s="95" t="s">
        <v>194</v>
      </c>
    </row>
    <row r="25" spans="1:16" x14ac:dyDescent="0.2">
      <c r="A25" s="95">
        <v>23</v>
      </c>
      <c r="B25" s="95" t="s">
        <v>138</v>
      </c>
      <c r="C25" s="96" t="s">
        <v>139</v>
      </c>
      <c r="D25" s="97" t="s">
        <v>193</v>
      </c>
      <c r="E25" s="95" t="s">
        <v>194</v>
      </c>
      <c r="F25" s="95" t="s">
        <v>194</v>
      </c>
      <c r="G25" s="95" t="s">
        <v>194</v>
      </c>
      <c r="H25" s="95" t="s">
        <v>194</v>
      </c>
      <c r="I25" s="95" t="s">
        <v>194</v>
      </c>
      <c r="J25" s="95" t="s">
        <v>194</v>
      </c>
      <c r="K25" s="95" t="s">
        <v>194</v>
      </c>
      <c r="L25" s="95" t="s">
        <v>194</v>
      </c>
      <c r="M25" s="95" t="s">
        <v>194</v>
      </c>
      <c r="N25" s="95" t="s">
        <v>194</v>
      </c>
      <c r="O25" s="95" t="s">
        <v>194</v>
      </c>
      <c r="P25" s="95" t="s">
        <v>194</v>
      </c>
    </row>
    <row r="26" spans="1:16" x14ac:dyDescent="0.2">
      <c r="A26" s="95">
        <v>24</v>
      </c>
      <c r="B26" s="95" t="s">
        <v>140</v>
      </c>
      <c r="C26" s="96" t="s">
        <v>141</v>
      </c>
      <c r="D26" s="97" t="s">
        <v>193</v>
      </c>
      <c r="E26" s="95" t="s">
        <v>194</v>
      </c>
      <c r="F26" s="95" t="s">
        <v>194</v>
      </c>
      <c r="G26" s="95" t="s">
        <v>194</v>
      </c>
      <c r="H26" s="95" t="s">
        <v>194</v>
      </c>
      <c r="I26" s="95" t="s">
        <v>194</v>
      </c>
      <c r="J26" s="95" t="s">
        <v>194</v>
      </c>
      <c r="K26" s="95" t="s">
        <v>194</v>
      </c>
      <c r="L26" s="95" t="s">
        <v>194</v>
      </c>
      <c r="M26" s="95" t="s">
        <v>194</v>
      </c>
      <c r="N26" s="95" t="s">
        <v>194</v>
      </c>
      <c r="O26" s="95" t="s">
        <v>194</v>
      </c>
      <c r="P26" s="95" t="s">
        <v>194</v>
      </c>
    </row>
    <row r="27" spans="1:16" x14ac:dyDescent="0.2">
      <c r="A27" s="95">
        <v>25</v>
      </c>
      <c r="B27" s="95" t="s">
        <v>142</v>
      </c>
      <c r="C27" s="96" t="s">
        <v>143</v>
      </c>
      <c r="D27" s="97" t="s">
        <v>193</v>
      </c>
      <c r="E27" s="95" t="s">
        <v>194</v>
      </c>
      <c r="F27" s="95" t="s">
        <v>194</v>
      </c>
      <c r="G27" s="95" t="s">
        <v>194</v>
      </c>
      <c r="H27" s="95" t="s">
        <v>194</v>
      </c>
      <c r="I27" s="95" t="s">
        <v>194</v>
      </c>
      <c r="J27" s="95" t="s">
        <v>194</v>
      </c>
      <c r="K27" s="95" t="s">
        <v>194</v>
      </c>
      <c r="L27" s="95" t="s">
        <v>194</v>
      </c>
      <c r="M27" s="95" t="s">
        <v>194</v>
      </c>
      <c r="N27" s="95" t="s">
        <v>194</v>
      </c>
      <c r="O27" s="95" t="s">
        <v>194</v>
      </c>
      <c r="P27" s="95" t="s">
        <v>194</v>
      </c>
    </row>
    <row r="28" spans="1:16" ht="17" x14ac:dyDescent="0.2">
      <c r="A28" s="95">
        <v>26</v>
      </c>
      <c r="B28" s="95" t="s">
        <v>3</v>
      </c>
      <c r="C28" s="99" t="s">
        <v>4</v>
      </c>
      <c r="D28" s="100" t="s">
        <v>278</v>
      </c>
      <c r="E28" s="95" t="s">
        <v>194</v>
      </c>
      <c r="F28" s="95" t="s">
        <v>194</v>
      </c>
      <c r="G28" s="95" t="s">
        <v>194</v>
      </c>
      <c r="H28" s="95" t="s">
        <v>194</v>
      </c>
      <c r="I28" s="95" t="s">
        <v>194</v>
      </c>
      <c r="J28" s="95" t="s">
        <v>194</v>
      </c>
      <c r="K28" s="95" t="s">
        <v>194</v>
      </c>
      <c r="L28" s="95" t="s">
        <v>194</v>
      </c>
      <c r="M28" s="95" t="s">
        <v>194</v>
      </c>
      <c r="N28" s="95" t="s">
        <v>194</v>
      </c>
      <c r="O28" s="95" t="s">
        <v>194</v>
      </c>
      <c r="P28" s="95" t="s">
        <v>194</v>
      </c>
    </row>
    <row r="29" spans="1:16" ht="17" x14ac:dyDescent="0.2">
      <c r="A29" s="95">
        <v>27</v>
      </c>
      <c r="B29" s="95" t="s">
        <v>5</v>
      </c>
      <c r="C29" s="99" t="s">
        <v>6</v>
      </c>
      <c r="D29" s="100" t="s">
        <v>278</v>
      </c>
      <c r="E29" s="95" t="s">
        <v>194</v>
      </c>
      <c r="F29" s="95" t="s">
        <v>194</v>
      </c>
      <c r="G29" s="95" t="s">
        <v>194</v>
      </c>
      <c r="H29" s="95" t="s">
        <v>194</v>
      </c>
      <c r="I29" s="95" t="s">
        <v>194</v>
      </c>
      <c r="J29" s="95" t="s">
        <v>194</v>
      </c>
      <c r="K29" s="95" t="s">
        <v>194</v>
      </c>
      <c r="L29" s="95" t="s">
        <v>194</v>
      </c>
      <c r="M29" s="95" t="s">
        <v>194</v>
      </c>
      <c r="N29" s="95" t="s">
        <v>194</v>
      </c>
      <c r="O29" s="95" t="s">
        <v>194</v>
      </c>
      <c r="P29" s="95" t="s">
        <v>194</v>
      </c>
    </row>
    <row r="30" spans="1:16" ht="17" x14ac:dyDescent="0.2">
      <c r="A30" s="95">
        <v>28</v>
      </c>
      <c r="B30" s="95" t="s">
        <v>7</v>
      </c>
      <c r="C30" s="99" t="s">
        <v>8</v>
      </c>
      <c r="D30" s="100" t="s">
        <v>278</v>
      </c>
      <c r="E30" s="95" t="s">
        <v>194</v>
      </c>
      <c r="F30" s="95" t="s">
        <v>194</v>
      </c>
      <c r="G30" s="95" t="s">
        <v>194</v>
      </c>
      <c r="H30" s="95" t="s">
        <v>194</v>
      </c>
      <c r="I30" s="95" t="s">
        <v>194</v>
      </c>
      <c r="J30" s="95" t="s">
        <v>194</v>
      </c>
      <c r="K30" s="95" t="s">
        <v>194</v>
      </c>
      <c r="L30" s="95" t="s">
        <v>194</v>
      </c>
      <c r="M30" s="95" t="s">
        <v>194</v>
      </c>
      <c r="N30" s="95" t="s">
        <v>194</v>
      </c>
      <c r="O30" s="95" t="s">
        <v>194</v>
      </c>
      <c r="P30" s="95" t="s">
        <v>194</v>
      </c>
    </row>
    <row r="31" spans="1:16" ht="17" x14ac:dyDescent="0.2">
      <c r="A31" s="95">
        <v>29</v>
      </c>
      <c r="B31" s="95" t="s">
        <v>9</v>
      </c>
      <c r="C31" s="99" t="s">
        <v>10</v>
      </c>
      <c r="D31" s="100" t="s">
        <v>278</v>
      </c>
      <c r="E31" s="95" t="s">
        <v>194</v>
      </c>
      <c r="F31" s="95" t="s">
        <v>194</v>
      </c>
      <c r="G31" s="95" t="s">
        <v>194</v>
      </c>
      <c r="H31" s="95" t="s">
        <v>194</v>
      </c>
      <c r="I31" s="95" t="s">
        <v>194</v>
      </c>
      <c r="J31" s="95" t="s">
        <v>194</v>
      </c>
      <c r="K31" s="95" t="s">
        <v>194</v>
      </c>
      <c r="L31" s="95" t="s">
        <v>194</v>
      </c>
      <c r="M31" s="95" t="s">
        <v>194</v>
      </c>
      <c r="N31" s="95" t="s">
        <v>194</v>
      </c>
      <c r="O31" s="95" t="s">
        <v>194</v>
      </c>
      <c r="P31" s="95" t="s">
        <v>194</v>
      </c>
    </row>
    <row r="32" spans="1:16" ht="17" x14ac:dyDescent="0.2">
      <c r="A32" s="95">
        <v>30</v>
      </c>
      <c r="B32" s="95" t="s">
        <v>11</v>
      </c>
      <c r="C32" s="99" t="s">
        <v>12</v>
      </c>
      <c r="D32" s="100" t="s">
        <v>278</v>
      </c>
      <c r="E32" s="95" t="s">
        <v>194</v>
      </c>
      <c r="F32" s="95" t="s">
        <v>194</v>
      </c>
      <c r="G32" s="95" t="s">
        <v>194</v>
      </c>
      <c r="H32" s="95" t="s">
        <v>194</v>
      </c>
      <c r="I32" s="95" t="s">
        <v>194</v>
      </c>
      <c r="J32" s="95" t="s">
        <v>194</v>
      </c>
      <c r="K32" s="95" t="s">
        <v>194</v>
      </c>
      <c r="L32" s="95" t="s">
        <v>194</v>
      </c>
      <c r="M32" s="95" t="s">
        <v>194</v>
      </c>
      <c r="N32" s="95" t="s">
        <v>194</v>
      </c>
      <c r="O32" s="95" t="s">
        <v>194</v>
      </c>
      <c r="P32" s="95" t="s">
        <v>194</v>
      </c>
    </row>
    <row r="33" spans="1:16" ht="17" x14ac:dyDescent="0.2">
      <c r="A33" s="95">
        <v>31</v>
      </c>
      <c r="B33" s="95" t="s">
        <v>13</v>
      </c>
      <c r="C33" s="99" t="s">
        <v>14</v>
      </c>
      <c r="D33" s="100" t="s">
        <v>278</v>
      </c>
      <c r="E33" s="95" t="s">
        <v>194</v>
      </c>
      <c r="F33" s="95" t="s">
        <v>194</v>
      </c>
      <c r="G33" s="95" t="s">
        <v>194</v>
      </c>
      <c r="H33" s="95" t="s">
        <v>194</v>
      </c>
      <c r="I33" s="95" t="s">
        <v>194</v>
      </c>
      <c r="J33" s="95" t="s">
        <v>194</v>
      </c>
      <c r="K33" s="95" t="s">
        <v>194</v>
      </c>
      <c r="L33" s="95" t="s">
        <v>194</v>
      </c>
      <c r="M33" s="95" t="s">
        <v>194</v>
      </c>
      <c r="N33" s="95" t="s">
        <v>194</v>
      </c>
      <c r="O33" s="95" t="s">
        <v>194</v>
      </c>
      <c r="P33" s="95" t="s">
        <v>194</v>
      </c>
    </row>
    <row r="34" spans="1:16" ht="17" x14ac:dyDescent="0.2">
      <c r="A34" s="95">
        <v>32</v>
      </c>
      <c r="B34" s="95" t="s">
        <v>15</v>
      </c>
      <c r="C34" s="99" t="s">
        <v>16</v>
      </c>
      <c r="D34" s="100" t="s">
        <v>278</v>
      </c>
      <c r="E34" s="95" t="s">
        <v>194</v>
      </c>
      <c r="F34" s="95" t="s">
        <v>194</v>
      </c>
      <c r="G34" s="95" t="s">
        <v>194</v>
      </c>
      <c r="H34" s="95" t="s">
        <v>194</v>
      </c>
      <c r="I34" s="95" t="s">
        <v>194</v>
      </c>
      <c r="J34" s="95" t="s">
        <v>194</v>
      </c>
      <c r="K34" s="95" t="s">
        <v>194</v>
      </c>
      <c r="L34" s="95" t="s">
        <v>194</v>
      </c>
      <c r="M34" s="95" t="s">
        <v>194</v>
      </c>
      <c r="N34" s="95" t="s">
        <v>194</v>
      </c>
      <c r="O34" s="95" t="s">
        <v>194</v>
      </c>
      <c r="P34" s="95" t="s">
        <v>194</v>
      </c>
    </row>
    <row r="35" spans="1:16" ht="17" x14ac:dyDescent="0.2">
      <c r="A35" s="95">
        <v>33</v>
      </c>
      <c r="B35" s="95" t="s">
        <v>17</v>
      </c>
      <c r="C35" s="99" t="s">
        <v>18</v>
      </c>
      <c r="D35" s="100" t="s">
        <v>278</v>
      </c>
      <c r="E35" s="95" t="s">
        <v>194</v>
      </c>
      <c r="F35" s="95" t="s">
        <v>194</v>
      </c>
      <c r="G35" s="95" t="s">
        <v>194</v>
      </c>
      <c r="H35" s="95" t="s">
        <v>194</v>
      </c>
      <c r="I35" s="95" t="s">
        <v>194</v>
      </c>
      <c r="J35" s="95" t="s">
        <v>194</v>
      </c>
      <c r="K35" s="95" t="s">
        <v>194</v>
      </c>
      <c r="L35" s="95" t="s">
        <v>194</v>
      </c>
      <c r="M35" s="95" t="s">
        <v>194</v>
      </c>
      <c r="N35" s="95" t="s">
        <v>194</v>
      </c>
      <c r="O35" s="95" t="s">
        <v>194</v>
      </c>
      <c r="P35" s="95" t="s">
        <v>194</v>
      </c>
    </row>
    <row r="36" spans="1:16" ht="17" x14ac:dyDescent="0.2">
      <c r="A36" s="95">
        <v>34</v>
      </c>
      <c r="B36" s="95" t="s">
        <v>19</v>
      </c>
      <c r="C36" s="99" t="s">
        <v>20</v>
      </c>
      <c r="D36" s="100" t="s">
        <v>278</v>
      </c>
      <c r="E36" s="95" t="s">
        <v>194</v>
      </c>
      <c r="F36" s="95" t="s">
        <v>194</v>
      </c>
      <c r="G36" s="95" t="s">
        <v>194</v>
      </c>
      <c r="H36" s="95" t="s">
        <v>194</v>
      </c>
      <c r="I36" s="95" t="s">
        <v>194</v>
      </c>
      <c r="J36" s="95" t="s">
        <v>194</v>
      </c>
      <c r="K36" s="95" t="s">
        <v>194</v>
      </c>
      <c r="L36" s="95" t="s">
        <v>194</v>
      </c>
      <c r="M36" s="95" t="s">
        <v>194</v>
      </c>
      <c r="N36" s="95" t="s">
        <v>194</v>
      </c>
      <c r="O36" s="95" t="s">
        <v>194</v>
      </c>
      <c r="P36" s="95" t="s">
        <v>194</v>
      </c>
    </row>
    <row r="37" spans="1:16" ht="17" x14ac:dyDescent="0.2">
      <c r="A37" s="95">
        <v>35</v>
      </c>
      <c r="B37" s="95" t="s">
        <v>21</v>
      </c>
      <c r="C37" s="99" t="s">
        <v>22</v>
      </c>
      <c r="D37" s="100" t="s">
        <v>278</v>
      </c>
      <c r="E37" s="95" t="s">
        <v>194</v>
      </c>
      <c r="F37" s="95" t="s">
        <v>194</v>
      </c>
      <c r="G37" s="95" t="s">
        <v>194</v>
      </c>
      <c r="H37" s="95" t="s">
        <v>194</v>
      </c>
      <c r="I37" s="95" t="s">
        <v>194</v>
      </c>
      <c r="J37" s="95" t="s">
        <v>194</v>
      </c>
      <c r="K37" s="95" t="s">
        <v>194</v>
      </c>
      <c r="L37" s="95" t="s">
        <v>194</v>
      </c>
      <c r="M37" s="95" t="s">
        <v>194</v>
      </c>
      <c r="N37" s="95" t="s">
        <v>194</v>
      </c>
      <c r="O37" s="95" t="s">
        <v>194</v>
      </c>
      <c r="P37" s="95" t="s">
        <v>194</v>
      </c>
    </row>
    <row r="38" spans="1:16" ht="17" x14ac:dyDescent="0.2">
      <c r="A38" s="95">
        <v>36</v>
      </c>
      <c r="B38" s="95" t="s">
        <v>23</v>
      </c>
      <c r="C38" s="99" t="s">
        <v>24</v>
      </c>
      <c r="D38" s="100" t="s">
        <v>278</v>
      </c>
      <c r="E38" s="95" t="s">
        <v>194</v>
      </c>
      <c r="F38" s="95" t="s">
        <v>194</v>
      </c>
      <c r="G38" s="95" t="s">
        <v>194</v>
      </c>
      <c r="H38" s="95" t="s">
        <v>194</v>
      </c>
      <c r="I38" s="95" t="s">
        <v>194</v>
      </c>
      <c r="J38" s="95" t="s">
        <v>194</v>
      </c>
      <c r="K38" s="95" t="s">
        <v>194</v>
      </c>
      <c r="L38" s="95" t="s">
        <v>194</v>
      </c>
      <c r="M38" s="95" t="s">
        <v>194</v>
      </c>
      <c r="N38" s="95" t="s">
        <v>194</v>
      </c>
      <c r="O38" s="95" t="s">
        <v>194</v>
      </c>
      <c r="P38" s="95" t="s">
        <v>194</v>
      </c>
    </row>
    <row r="39" spans="1:16" ht="17" x14ac:dyDescent="0.2">
      <c r="A39" s="95">
        <v>37</v>
      </c>
      <c r="B39" s="95" t="s">
        <v>25</v>
      </c>
      <c r="C39" s="99" t="s">
        <v>26</v>
      </c>
      <c r="D39" s="100" t="s">
        <v>278</v>
      </c>
      <c r="E39" s="95" t="s">
        <v>194</v>
      </c>
      <c r="F39" s="95" t="s">
        <v>194</v>
      </c>
      <c r="G39" s="95" t="s">
        <v>194</v>
      </c>
      <c r="H39" s="95" t="s">
        <v>194</v>
      </c>
      <c r="I39" s="95" t="s">
        <v>194</v>
      </c>
      <c r="J39" s="95" t="s">
        <v>194</v>
      </c>
      <c r="K39" s="95" t="s">
        <v>194</v>
      </c>
      <c r="L39" s="95" t="s">
        <v>194</v>
      </c>
      <c r="M39" s="95" t="s">
        <v>194</v>
      </c>
      <c r="N39" s="95" t="s">
        <v>194</v>
      </c>
      <c r="O39" s="95" t="s">
        <v>194</v>
      </c>
      <c r="P39" s="95" t="s">
        <v>194</v>
      </c>
    </row>
    <row r="40" spans="1:16" ht="17" x14ac:dyDescent="0.2">
      <c r="A40" s="95">
        <v>38</v>
      </c>
      <c r="B40" s="95" t="s">
        <v>27</v>
      </c>
      <c r="C40" s="99" t="s">
        <v>28</v>
      </c>
      <c r="D40" s="100" t="s">
        <v>278</v>
      </c>
      <c r="E40" s="95" t="s">
        <v>194</v>
      </c>
      <c r="F40" s="95" t="s">
        <v>194</v>
      </c>
      <c r="G40" s="95" t="s">
        <v>194</v>
      </c>
      <c r="H40" s="95" t="s">
        <v>194</v>
      </c>
      <c r="I40" s="95" t="s">
        <v>194</v>
      </c>
      <c r="J40" s="95" t="s">
        <v>194</v>
      </c>
      <c r="K40" s="95" t="s">
        <v>194</v>
      </c>
      <c r="L40" s="95" t="s">
        <v>194</v>
      </c>
      <c r="M40" s="95" t="s">
        <v>194</v>
      </c>
      <c r="N40" s="95" t="s">
        <v>194</v>
      </c>
      <c r="O40" s="95" t="s">
        <v>194</v>
      </c>
      <c r="P40" s="95" t="s">
        <v>194</v>
      </c>
    </row>
    <row r="41" spans="1:16" ht="17" x14ac:dyDescent="0.2">
      <c r="A41" s="95">
        <v>39</v>
      </c>
      <c r="B41" s="95" t="s">
        <v>29</v>
      </c>
      <c r="C41" s="99" t="s">
        <v>30</v>
      </c>
      <c r="D41" s="100" t="s">
        <v>278</v>
      </c>
      <c r="E41" s="95" t="s">
        <v>194</v>
      </c>
      <c r="F41" s="95" t="s">
        <v>194</v>
      </c>
      <c r="G41" s="95" t="s">
        <v>194</v>
      </c>
      <c r="H41" s="95" t="s">
        <v>194</v>
      </c>
      <c r="I41" s="95" t="s">
        <v>194</v>
      </c>
      <c r="J41" s="95" t="s">
        <v>194</v>
      </c>
      <c r="K41" s="95" t="s">
        <v>194</v>
      </c>
      <c r="L41" s="95" t="s">
        <v>194</v>
      </c>
      <c r="M41" s="95" t="s">
        <v>194</v>
      </c>
      <c r="N41" s="95" t="s">
        <v>194</v>
      </c>
      <c r="O41" s="95" t="s">
        <v>194</v>
      </c>
      <c r="P41" s="95" t="s">
        <v>194</v>
      </c>
    </row>
    <row r="42" spans="1:16" ht="17" x14ac:dyDescent="0.2">
      <c r="A42" s="95">
        <v>40</v>
      </c>
      <c r="B42" s="95" t="s">
        <v>31</v>
      </c>
      <c r="C42" s="99" t="s">
        <v>32</v>
      </c>
      <c r="D42" s="100" t="s">
        <v>278</v>
      </c>
      <c r="E42" s="95" t="s">
        <v>194</v>
      </c>
      <c r="F42" s="95" t="s">
        <v>194</v>
      </c>
      <c r="G42" s="95" t="s">
        <v>194</v>
      </c>
      <c r="H42" s="95" t="s">
        <v>194</v>
      </c>
      <c r="I42" s="95" t="s">
        <v>194</v>
      </c>
      <c r="J42" s="95" t="s">
        <v>194</v>
      </c>
      <c r="K42" s="95" t="s">
        <v>194</v>
      </c>
      <c r="L42" s="95" t="s">
        <v>194</v>
      </c>
      <c r="M42" s="95" t="s">
        <v>194</v>
      </c>
      <c r="N42" s="95" t="s">
        <v>194</v>
      </c>
      <c r="O42" s="95" t="s">
        <v>194</v>
      </c>
      <c r="P42" s="95" t="s">
        <v>194</v>
      </c>
    </row>
    <row r="43" spans="1:16" ht="17" x14ac:dyDescent="0.2">
      <c r="A43" s="95">
        <v>41</v>
      </c>
      <c r="B43" s="95" t="s">
        <v>33</v>
      </c>
      <c r="C43" s="99" t="s">
        <v>34</v>
      </c>
      <c r="D43" s="100" t="s">
        <v>278</v>
      </c>
      <c r="E43" s="95" t="s">
        <v>194</v>
      </c>
      <c r="F43" s="95" t="s">
        <v>194</v>
      </c>
      <c r="G43" s="95" t="s">
        <v>194</v>
      </c>
      <c r="H43" s="95" t="s">
        <v>194</v>
      </c>
      <c r="I43" s="95" t="s">
        <v>194</v>
      </c>
      <c r="J43" s="95" t="s">
        <v>194</v>
      </c>
      <c r="K43" s="95" t="s">
        <v>194</v>
      </c>
      <c r="L43" s="95" t="s">
        <v>194</v>
      </c>
      <c r="M43" s="95" t="s">
        <v>194</v>
      </c>
      <c r="N43" s="95" t="s">
        <v>194</v>
      </c>
      <c r="O43" s="95" t="s">
        <v>194</v>
      </c>
      <c r="P43" s="95" t="s">
        <v>194</v>
      </c>
    </row>
    <row r="44" spans="1:16" ht="17" x14ac:dyDescent="0.2">
      <c r="A44" s="95">
        <v>42</v>
      </c>
      <c r="B44" s="95" t="s">
        <v>35</v>
      </c>
      <c r="C44" s="99" t="s">
        <v>36</v>
      </c>
      <c r="D44" s="100" t="s">
        <v>278</v>
      </c>
      <c r="E44" s="95" t="s">
        <v>194</v>
      </c>
      <c r="F44" s="95" t="s">
        <v>194</v>
      </c>
      <c r="G44" s="95" t="s">
        <v>194</v>
      </c>
      <c r="H44" s="95" t="s">
        <v>194</v>
      </c>
      <c r="I44" s="95" t="s">
        <v>194</v>
      </c>
      <c r="J44" s="95" t="s">
        <v>194</v>
      </c>
      <c r="K44" s="95" t="s">
        <v>194</v>
      </c>
      <c r="L44" s="95" t="s">
        <v>194</v>
      </c>
      <c r="M44" s="95" t="s">
        <v>194</v>
      </c>
      <c r="N44" s="95" t="s">
        <v>194</v>
      </c>
      <c r="O44" s="95" t="s">
        <v>194</v>
      </c>
      <c r="P44" s="95" t="s">
        <v>194</v>
      </c>
    </row>
    <row r="45" spans="1:16" ht="17" x14ac:dyDescent="0.2">
      <c r="A45" s="95">
        <v>43</v>
      </c>
      <c r="B45" s="95" t="s">
        <v>37</v>
      </c>
      <c r="C45" s="99" t="s">
        <v>38</v>
      </c>
      <c r="D45" s="100" t="s">
        <v>278</v>
      </c>
      <c r="E45" s="95" t="s">
        <v>194</v>
      </c>
      <c r="F45" s="95" t="s">
        <v>194</v>
      </c>
      <c r="G45" s="95" t="s">
        <v>194</v>
      </c>
      <c r="H45" s="95" t="s">
        <v>194</v>
      </c>
      <c r="I45" s="95" t="s">
        <v>194</v>
      </c>
      <c r="J45" s="95" t="s">
        <v>194</v>
      </c>
      <c r="K45" s="95" t="s">
        <v>194</v>
      </c>
      <c r="L45" s="95" t="s">
        <v>194</v>
      </c>
      <c r="M45" s="95" t="s">
        <v>194</v>
      </c>
      <c r="N45" s="95" t="s">
        <v>194</v>
      </c>
      <c r="O45" s="95" t="s">
        <v>194</v>
      </c>
      <c r="P45" s="95" t="s">
        <v>194</v>
      </c>
    </row>
    <row r="46" spans="1:16" ht="17" x14ac:dyDescent="0.2">
      <c r="A46" s="95">
        <v>44</v>
      </c>
      <c r="B46" s="95" t="s">
        <v>39</v>
      </c>
      <c r="C46" s="99" t="s">
        <v>40</v>
      </c>
      <c r="D46" s="100" t="s">
        <v>278</v>
      </c>
      <c r="E46" s="95" t="s">
        <v>194</v>
      </c>
      <c r="F46" s="95" t="s">
        <v>194</v>
      </c>
      <c r="G46" s="95" t="s">
        <v>194</v>
      </c>
      <c r="H46" s="95" t="s">
        <v>194</v>
      </c>
      <c r="I46" s="95" t="s">
        <v>194</v>
      </c>
      <c r="J46" s="95" t="s">
        <v>194</v>
      </c>
      <c r="K46" s="95" t="s">
        <v>194</v>
      </c>
      <c r="L46" s="95" t="s">
        <v>194</v>
      </c>
      <c r="M46" s="95" t="s">
        <v>194</v>
      </c>
      <c r="N46" s="95" t="s">
        <v>194</v>
      </c>
      <c r="O46" s="95" t="s">
        <v>194</v>
      </c>
      <c r="P46" s="95" t="s">
        <v>194</v>
      </c>
    </row>
    <row r="47" spans="1:16" ht="17" x14ac:dyDescent="0.2">
      <c r="A47" s="95">
        <v>45</v>
      </c>
      <c r="B47" s="95" t="s">
        <v>41</v>
      </c>
      <c r="C47" s="99" t="s">
        <v>42</v>
      </c>
      <c r="D47" s="100" t="s">
        <v>278</v>
      </c>
      <c r="E47" s="95" t="s">
        <v>194</v>
      </c>
      <c r="F47" s="95" t="s">
        <v>194</v>
      </c>
      <c r="G47" s="95" t="s">
        <v>194</v>
      </c>
      <c r="H47" s="95" t="s">
        <v>194</v>
      </c>
      <c r="I47" s="95" t="s">
        <v>194</v>
      </c>
      <c r="J47" s="95" t="s">
        <v>194</v>
      </c>
      <c r="K47" s="95" t="s">
        <v>194</v>
      </c>
      <c r="L47" s="95" t="s">
        <v>194</v>
      </c>
      <c r="M47" s="95" t="s">
        <v>194</v>
      </c>
      <c r="N47" s="95" t="s">
        <v>194</v>
      </c>
      <c r="O47" s="95" t="s">
        <v>194</v>
      </c>
      <c r="P47" s="95" t="s">
        <v>194</v>
      </c>
    </row>
    <row r="48" spans="1:16" ht="17" x14ac:dyDescent="0.2">
      <c r="A48" s="95">
        <v>46</v>
      </c>
      <c r="B48" s="95" t="s">
        <v>43</v>
      </c>
      <c r="C48" s="99" t="s">
        <v>44</v>
      </c>
      <c r="D48" s="100" t="s">
        <v>278</v>
      </c>
      <c r="E48" s="95" t="s">
        <v>194</v>
      </c>
      <c r="F48" s="95" t="s">
        <v>194</v>
      </c>
      <c r="G48" s="95" t="s">
        <v>194</v>
      </c>
      <c r="H48" s="95" t="s">
        <v>194</v>
      </c>
      <c r="I48" s="95" t="s">
        <v>194</v>
      </c>
      <c r="J48" s="95" t="s">
        <v>194</v>
      </c>
      <c r="K48" s="95" t="s">
        <v>194</v>
      </c>
      <c r="L48" s="95" t="s">
        <v>194</v>
      </c>
      <c r="M48" s="95" t="s">
        <v>194</v>
      </c>
      <c r="N48" s="95" t="s">
        <v>194</v>
      </c>
      <c r="O48" s="95" t="s">
        <v>194</v>
      </c>
      <c r="P48" s="95" t="s">
        <v>194</v>
      </c>
    </row>
    <row r="49" spans="1:16" ht="17" x14ac:dyDescent="0.2">
      <c r="A49" s="95">
        <v>47</v>
      </c>
      <c r="B49" s="95" t="s">
        <v>45</v>
      </c>
      <c r="C49" s="99" t="s">
        <v>46</v>
      </c>
      <c r="D49" s="100" t="s">
        <v>278</v>
      </c>
      <c r="E49" s="95" t="s">
        <v>194</v>
      </c>
      <c r="F49" s="95" t="s">
        <v>194</v>
      </c>
      <c r="G49" s="95" t="s">
        <v>194</v>
      </c>
      <c r="H49" s="95" t="s">
        <v>194</v>
      </c>
      <c r="I49" s="95" t="s">
        <v>194</v>
      </c>
      <c r="J49" s="95" t="s">
        <v>194</v>
      </c>
      <c r="K49" s="95" t="s">
        <v>194</v>
      </c>
      <c r="L49" s="95" t="s">
        <v>194</v>
      </c>
      <c r="M49" s="95" t="s">
        <v>194</v>
      </c>
      <c r="N49" s="95" t="s">
        <v>194</v>
      </c>
      <c r="O49" s="95" t="s">
        <v>194</v>
      </c>
      <c r="P49" s="95" t="s">
        <v>194</v>
      </c>
    </row>
    <row r="50" spans="1:16" ht="17" x14ac:dyDescent="0.2">
      <c r="A50" s="95">
        <v>48</v>
      </c>
      <c r="B50" s="95" t="s">
        <v>47</v>
      </c>
      <c r="C50" s="99" t="s">
        <v>48</v>
      </c>
      <c r="D50" s="100" t="s">
        <v>278</v>
      </c>
      <c r="E50" s="95" t="s">
        <v>194</v>
      </c>
      <c r="F50" s="95" t="s">
        <v>194</v>
      </c>
      <c r="G50" s="95" t="s">
        <v>194</v>
      </c>
      <c r="H50" s="95" t="s">
        <v>194</v>
      </c>
      <c r="I50" s="95" t="s">
        <v>194</v>
      </c>
      <c r="J50" s="95" t="s">
        <v>194</v>
      </c>
      <c r="K50" s="95" t="s">
        <v>194</v>
      </c>
      <c r="L50" s="95" t="s">
        <v>194</v>
      </c>
      <c r="M50" s="95" t="s">
        <v>194</v>
      </c>
      <c r="N50" s="95" t="s">
        <v>194</v>
      </c>
      <c r="O50" s="95" t="s">
        <v>194</v>
      </c>
      <c r="P50" s="95" t="s">
        <v>194</v>
      </c>
    </row>
    <row r="51" spans="1:16" ht="17" x14ac:dyDescent="0.2">
      <c r="A51" s="95">
        <v>49</v>
      </c>
      <c r="B51" s="95" t="s">
        <v>49</v>
      </c>
      <c r="C51" s="99" t="s">
        <v>50</v>
      </c>
      <c r="D51" s="100" t="s">
        <v>278</v>
      </c>
      <c r="E51" s="95" t="s">
        <v>194</v>
      </c>
      <c r="F51" s="95" t="s">
        <v>194</v>
      </c>
      <c r="G51" s="95" t="s">
        <v>194</v>
      </c>
      <c r="H51" s="95" t="s">
        <v>194</v>
      </c>
      <c r="I51" s="95" t="s">
        <v>194</v>
      </c>
      <c r="J51" s="95" t="s">
        <v>194</v>
      </c>
      <c r="K51" s="95" t="s">
        <v>194</v>
      </c>
      <c r="L51" s="95" t="s">
        <v>194</v>
      </c>
      <c r="M51" s="95" t="s">
        <v>194</v>
      </c>
      <c r="N51" s="95" t="s">
        <v>194</v>
      </c>
      <c r="O51" s="95" t="s">
        <v>194</v>
      </c>
      <c r="P51" s="95" t="s">
        <v>194</v>
      </c>
    </row>
    <row r="52" spans="1:16" ht="17" x14ac:dyDescent="0.2">
      <c r="A52" s="95">
        <v>50</v>
      </c>
      <c r="B52" s="95" t="s">
        <v>51</v>
      </c>
      <c r="C52" s="99" t="s">
        <v>52</v>
      </c>
      <c r="D52" s="100" t="s">
        <v>278</v>
      </c>
      <c r="E52" s="95" t="s">
        <v>194</v>
      </c>
      <c r="F52" s="95" t="s">
        <v>194</v>
      </c>
      <c r="G52" s="95" t="s">
        <v>194</v>
      </c>
      <c r="H52" s="95" t="s">
        <v>194</v>
      </c>
      <c r="I52" s="95" t="s">
        <v>194</v>
      </c>
      <c r="J52" s="95" t="s">
        <v>194</v>
      </c>
      <c r="K52" s="95" t="s">
        <v>194</v>
      </c>
      <c r="L52" s="95" t="s">
        <v>194</v>
      </c>
      <c r="M52" s="95" t="s">
        <v>194</v>
      </c>
      <c r="N52" s="95" t="s">
        <v>194</v>
      </c>
      <c r="O52" s="95" t="s">
        <v>194</v>
      </c>
      <c r="P52" s="95" t="s">
        <v>194</v>
      </c>
    </row>
    <row r="53" spans="1:16" ht="17" x14ac:dyDescent="0.2">
      <c r="A53" s="95">
        <v>51</v>
      </c>
      <c r="B53" s="95" t="s">
        <v>53</v>
      </c>
      <c r="C53" s="99" t="s">
        <v>54</v>
      </c>
      <c r="D53" s="100" t="s">
        <v>278</v>
      </c>
      <c r="E53" s="95" t="s">
        <v>194</v>
      </c>
      <c r="F53" s="95" t="s">
        <v>194</v>
      </c>
      <c r="G53" s="95" t="s">
        <v>194</v>
      </c>
      <c r="H53" s="95" t="s">
        <v>194</v>
      </c>
      <c r="I53" s="95" t="s">
        <v>194</v>
      </c>
      <c r="J53" s="95" t="s">
        <v>194</v>
      </c>
      <c r="K53" s="95" t="s">
        <v>194</v>
      </c>
      <c r="L53" s="95" t="s">
        <v>194</v>
      </c>
      <c r="M53" s="95" t="s">
        <v>194</v>
      </c>
      <c r="N53" s="95" t="s">
        <v>194</v>
      </c>
      <c r="O53" s="95" t="s">
        <v>194</v>
      </c>
      <c r="P53" s="95" t="s">
        <v>194</v>
      </c>
    </row>
    <row r="54" spans="1:16" ht="17" x14ac:dyDescent="0.2">
      <c r="A54" s="95">
        <v>52</v>
      </c>
      <c r="B54" s="95" t="s">
        <v>55</v>
      </c>
      <c r="C54" s="99" t="s">
        <v>56</v>
      </c>
      <c r="D54" s="100" t="s">
        <v>278</v>
      </c>
      <c r="E54" s="95" t="s">
        <v>194</v>
      </c>
      <c r="F54" s="95" t="s">
        <v>194</v>
      </c>
      <c r="G54" s="95" t="s">
        <v>194</v>
      </c>
      <c r="H54" s="95" t="s">
        <v>194</v>
      </c>
      <c r="I54" s="95" t="s">
        <v>194</v>
      </c>
      <c r="J54" s="95" t="s">
        <v>194</v>
      </c>
      <c r="K54" s="95" t="s">
        <v>194</v>
      </c>
      <c r="L54" s="95" t="s">
        <v>194</v>
      </c>
      <c r="M54" s="95" t="s">
        <v>194</v>
      </c>
      <c r="N54" s="95" t="s">
        <v>194</v>
      </c>
      <c r="O54" s="95" t="s">
        <v>194</v>
      </c>
      <c r="P54" s="95" t="s">
        <v>194</v>
      </c>
    </row>
    <row r="55" spans="1:16" ht="17" x14ac:dyDescent="0.2">
      <c r="A55" s="95">
        <v>53</v>
      </c>
      <c r="B55" s="95" t="s">
        <v>57</v>
      </c>
      <c r="C55" s="99" t="s">
        <v>58</v>
      </c>
      <c r="D55" s="100" t="s">
        <v>278</v>
      </c>
      <c r="E55" s="95" t="s">
        <v>194</v>
      </c>
      <c r="F55" s="95" t="s">
        <v>194</v>
      </c>
      <c r="G55" s="95" t="s">
        <v>194</v>
      </c>
      <c r="H55" s="95" t="s">
        <v>194</v>
      </c>
      <c r="I55" s="95" t="s">
        <v>194</v>
      </c>
      <c r="J55" s="95" t="s">
        <v>194</v>
      </c>
      <c r="K55" s="95" t="s">
        <v>194</v>
      </c>
      <c r="L55" s="95" t="s">
        <v>194</v>
      </c>
      <c r="M55" s="95" t="s">
        <v>194</v>
      </c>
      <c r="N55" s="95" t="s">
        <v>194</v>
      </c>
      <c r="O55" s="95" t="s">
        <v>194</v>
      </c>
      <c r="P55" s="95" t="s">
        <v>194</v>
      </c>
    </row>
    <row r="56" spans="1:16" ht="17" x14ac:dyDescent="0.2">
      <c r="A56" s="95">
        <v>54</v>
      </c>
      <c r="B56" s="95" t="s">
        <v>59</v>
      </c>
      <c r="C56" s="99" t="s">
        <v>60</v>
      </c>
      <c r="D56" s="100" t="s">
        <v>278</v>
      </c>
      <c r="E56" s="95" t="s">
        <v>194</v>
      </c>
      <c r="F56" s="95" t="s">
        <v>194</v>
      </c>
      <c r="G56" s="95" t="s">
        <v>194</v>
      </c>
      <c r="H56" s="95" t="s">
        <v>194</v>
      </c>
      <c r="I56" s="95" t="s">
        <v>194</v>
      </c>
      <c r="J56" s="95" t="s">
        <v>194</v>
      </c>
      <c r="K56" s="95" t="s">
        <v>194</v>
      </c>
      <c r="L56" s="95" t="s">
        <v>194</v>
      </c>
      <c r="M56" s="95" t="s">
        <v>194</v>
      </c>
      <c r="N56" s="95" t="s">
        <v>194</v>
      </c>
      <c r="O56" s="95" t="s">
        <v>194</v>
      </c>
      <c r="P56" s="95" t="s">
        <v>194</v>
      </c>
    </row>
    <row r="57" spans="1:16" ht="17" x14ac:dyDescent="0.2">
      <c r="A57" s="95">
        <v>55</v>
      </c>
      <c r="B57" s="95" t="s">
        <v>61</v>
      </c>
      <c r="C57" s="99" t="s">
        <v>62</v>
      </c>
      <c r="D57" s="100" t="s">
        <v>278</v>
      </c>
      <c r="E57" s="95" t="s">
        <v>194</v>
      </c>
      <c r="F57" s="95" t="s">
        <v>194</v>
      </c>
      <c r="G57" s="95" t="s">
        <v>194</v>
      </c>
      <c r="H57" s="95" t="s">
        <v>194</v>
      </c>
      <c r="I57" s="95" t="s">
        <v>194</v>
      </c>
      <c r="J57" s="95" t="s">
        <v>194</v>
      </c>
      <c r="K57" s="95" t="s">
        <v>194</v>
      </c>
      <c r="L57" s="95" t="s">
        <v>194</v>
      </c>
      <c r="M57" s="95" t="s">
        <v>194</v>
      </c>
      <c r="N57" s="95" t="s">
        <v>194</v>
      </c>
      <c r="O57" s="95" t="s">
        <v>194</v>
      </c>
      <c r="P57" s="95" t="s">
        <v>194</v>
      </c>
    </row>
    <row r="58" spans="1:16" ht="17" x14ac:dyDescent="0.2">
      <c r="A58" s="95">
        <v>56</v>
      </c>
      <c r="B58" s="95" t="s">
        <v>63</v>
      </c>
      <c r="C58" s="99" t="s">
        <v>64</v>
      </c>
      <c r="D58" s="100" t="s">
        <v>278</v>
      </c>
      <c r="E58" s="95" t="s">
        <v>194</v>
      </c>
      <c r="F58" s="95" t="s">
        <v>194</v>
      </c>
      <c r="G58" s="95" t="s">
        <v>194</v>
      </c>
      <c r="H58" s="95" t="s">
        <v>194</v>
      </c>
      <c r="I58" s="95" t="s">
        <v>194</v>
      </c>
      <c r="J58" s="95" t="s">
        <v>194</v>
      </c>
      <c r="K58" s="95" t="s">
        <v>194</v>
      </c>
      <c r="L58" s="95" t="s">
        <v>194</v>
      </c>
      <c r="M58" s="95" t="s">
        <v>194</v>
      </c>
      <c r="N58" s="95" t="s">
        <v>194</v>
      </c>
      <c r="O58" s="95" t="s">
        <v>194</v>
      </c>
      <c r="P58" s="95" t="s">
        <v>194</v>
      </c>
    </row>
    <row r="59" spans="1:16" ht="17" x14ac:dyDescent="0.2">
      <c r="A59" s="95">
        <v>57</v>
      </c>
      <c r="B59" s="95" t="s">
        <v>65</v>
      </c>
      <c r="C59" s="99" t="s">
        <v>66</v>
      </c>
      <c r="D59" s="100" t="s">
        <v>278</v>
      </c>
      <c r="E59" s="95" t="s">
        <v>194</v>
      </c>
      <c r="F59" s="95" t="s">
        <v>194</v>
      </c>
      <c r="G59" s="95" t="s">
        <v>194</v>
      </c>
      <c r="H59" s="95" t="s">
        <v>194</v>
      </c>
      <c r="I59" s="95" t="s">
        <v>194</v>
      </c>
      <c r="J59" s="95" t="s">
        <v>194</v>
      </c>
      <c r="K59" s="95" t="s">
        <v>194</v>
      </c>
      <c r="L59" s="95" t="s">
        <v>194</v>
      </c>
      <c r="M59" s="95" t="s">
        <v>194</v>
      </c>
      <c r="N59" s="95" t="s">
        <v>194</v>
      </c>
      <c r="O59" s="95" t="s">
        <v>194</v>
      </c>
      <c r="P59" s="95" t="s">
        <v>194</v>
      </c>
    </row>
    <row r="60" spans="1:16" ht="17" x14ac:dyDescent="0.2">
      <c r="A60" s="95">
        <v>58</v>
      </c>
      <c r="B60" s="95" t="s">
        <v>67</v>
      </c>
      <c r="C60" s="99" t="s">
        <v>68</v>
      </c>
      <c r="D60" s="100" t="s">
        <v>278</v>
      </c>
      <c r="E60" s="95" t="s">
        <v>194</v>
      </c>
      <c r="F60" s="95" t="s">
        <v>194</v>
      </c>
      <c r="G60" s="95" t="s">
        <v>194</v>
      </c>
      <c r="H60" s="95" t="s">
        <v>194</v>
      </c>
      <c r="I60" s="95" t="s">
        <v>194</v>
      </c>
      <c r="J60" s="95" t="s">
        <v>194</v>
      </c>
      <c r="K60" s="95" t="s">
        <v>194</v>
      </c>
      <c r="L60" s="95" t="s">
        <v>194</v>
      </c>
      <c r="M60" s="95" t="s">
        <v>194</v>
      </c>
      <c r="N60" s="95" t="s">
        <v>194</v>
      </c>
      <c r="O60" s="95" t="s">
        <v>194</v>
      </c>
      <c r="P60" s="95" t="s">
        <v>194</v>
      </c>
    </row>
    <row r="61" spans="1:16" ht="17" x14ac:dyDescent="0.2">
      <c r="A61" s="95">
        <v>59</v>
      </c>
      <c r="B61" s="95" t="s">
        <v>69</v>
      </c>
      <c r="C61" s="99" t="s">
        <v>70</v>
      </c>
      <c r="D61" s="100" t="s">
        <v>278</v>
      </c>
      <c r="E61" s="95" t="s">
        <v>194</v>
      </c>
      <c r="F61" s="95" t="s">
        <v>194</v>
      </c>
      <c r="G61" s="95" t="s">
        <v>194</v>
      </c>
      <c r="H61" s="95" t="s">
        <v>194</v>
      </c>
      <c r="I61" s="95" t="s">
        <v>194</v>
      </c>
      <c r="J61" s="95" t="s">
        <v>194</v>
      </c>
      <c r="K61" s="95" t="s">
        <v>194</v>
      </c>
      <c r="L61" s="95" t="s">
        <v>194</v>
      </c>
      <c r="M61" s="95" t="s">
        <v>194</v>
      </c>
      <c r="N61" s="95" t="s">
        <v>194</v>
      </c>
      <c r="O61" s="95" t="s">
        <v>194</v>
      </c>
      <c r="P61" s="95" t="s">
        <v>194</v>
      </c>
    </row>
    <row r="62" spans="1:16" ht="17" x14ac:dyDescent="0.2">
      <c r="A62" s="95">
        <v>60</v>
      </c>
      <c r="B62" s="95" t="s">
        <v>71</v>
      </c>
      <c r="C62" s="99" t="s">
        <v>72</v>
      </c>
      <c r="D62" s="100" t="s">
        <v>278</v>
      </c>
      <c r="E62" s="95" t="s">
        <v>194</v>
      </c>
      <c r="F62" s="95" t="s">
        <v>194</v>
      </c>
      <c r="G62" s="95" t="s">
        <v>194</v>
      </c>
      <c r="H62" s="95" t="s">
        <v>194</v>
      </c>
      <c r="I62" s="95" t="s">
        <v>194</v>
      </c>
      <c r="J62" s="95" t="s">
        <v>194</v>
      </c>
      <c r="K62" s="95" t="s">
        <v>194</v>
      </c>
      <c r="L62" s="95" t="s">
        <v>194</v>
      </c>
      <c r="M62" s="95" t="s">
        <v>194</v>
      </c>
      <c r="N62" s="95" t="s">
        <v>194</v>
      </c>
      <c r="O62" s="95" t="s">
        <v>194</v>
      </c>
      <c r="P62" s="95" t="s">
        <v>194</v>
      </c>
    </row>
    <row r="63" spans="1:16" ht="17" x14ac:dyDescent="0.2">
      <c r="A63" s="95">
        <v>61</v>
      </c>
      <c r="B63" s="95" t="s">
        <v>73</v>
      </c>
      <c r="C63" s="99" t="s">
        <v>74</v>
      </c>
      <c r="D63" s="100" t="s">
        <v>278</v>
      </c>
      <c r="E63" s="95" t="s">
        <v>194</v>
      </c>
      <c r="F63" s="95" t="s">
        <v>194</v>
      </c>
      <c r="G63" s="95" t="s">
        <v>194</v>
      </c>
      <c r="H63" s="95" t="s">
        <v>194</v>
      </c>
      <c r="I63" s="95" t="s">
        <v>194</v>
      </c>
      <c r="J63" s="95" t="s">
        <v>194</v>
      </c>
      <c r="K63" s="95" t="s">
        <v>194</v>
      </c>
      <c r="L63" s="95" t="s">
        <v>194</v>
      </c>
      <c r="M63" s="95" t="s">
        <v>194</v>
      </c>
      <c r="N63" s="95" t="s">
        <v>194</v>
      </c>
      <c r="O63" s="95" t="s">
        <v>194</v>
      </c>
      <c r="P63" s="95" t="s">
        <v>194</v>
      </c>
    </row>
    <row r="64" spans="1:16" ht="17" x14ac:dyDescent="0.2">
      <c r="A64" s="95">
        <v>62</v>
      </c>
      <c r="B64" s="95" t="s">
        <v>75</v>
      </c>
      <c r="C64" s="99" t="s">
        <v>76</v>
      </c>
      <c r="D64" s="100" t="s">
        <v>278</v>
      </c>
      <c r="E64" s="95" t="s">
        <v>194</v>
      </c>
      <c r="F64" s="95" t="s">
        <v>194</v>
      </c>
      <c r="G64" s="95" t="s">
        <v>194</v>
      </c>
      <c r="H64" s="95" t="s">
        <v>194</v>
      </c>
      <c r="I64" s="95" t="s">
        <v>194</v>
      </c>
      <c r="J64" s="95" t="s">
        <v>194</v>
      </c>
      <c r="K64" s="95" t="s">
        <v>194</v>
      </c>
      <c r="L64" s="95" t="s">
        <v>194</v>
      </c>
      <c r="M64" s="95" t="s">
        <v>194</v>
      </c>
      <c r="N64" s="95" t="s">
        <v>194</v>
      </c>
      <c r="O64" s="95" t="s">
        <v>194</v>
      </c>
      <c r="P64" s="95" t="s">
        <v>194</v>
      </c>
    </row>
    <row r="65" spans="1:16" ht="17" x14ac:dyDescent="0.2">
      <c r="A65" s="95">
        <v>63</v>
      </c>
      <c r="B65" s="95" t="s">
        <v>77</v>
      </c>
      <c r="C65" s="99" t="s">
        <v>78</v>
      </c>
      <c r="D65" s="100" t="s">
        <v>278</v>
      </c>
      <c r="E65" s="95" t="s">
        <v>194</v>
      </c>
      <c r="F65" s="95" t="s">
        <v>194</v>
      </c>
      <c r="G65" s="95" t="s">
        <v>194</v>
      </c>
      <c r="H65" s="95" t="s">
        <v>194</v>
      </c>
      <c r="I65" s="95" t="s">
        <v>194</v>
      </c>
      <c r="J65" s="95" t="s">
        <v>194</v>
      </c>
      <c r="K65" s="95" t="s">
        <v>194</v>
      </c>
      <c r="L65" s="95" t="s">
        <v>194</v>
      </c>
      <c r="M65" s="95" t="s">
        <v>194</v>
      </c>
      <c r="N65" s="95" t="s">
        <v>194</v>
      </c>
      <c r="O65" s="95" t="s">
        <v>194</v>
      </c>
      <c r="P65" s="95" t="s">
        <v>194</v>
      </c>
    </row>
    <row r="66" spans="1:16" ht="17" x14ac:dyDescent="0.2">
      <c r="A66" s="95">
        <v>64</v>
      </c>
      <c r="B66" s="95" t="s">
        <v>79</v>
      </c>
      <c r="C66" s="99" t="s">
        <v>80</v>
      </c>
      <c r="D66" s="100" t="s">
        <v>278</v>
      </c>
      <c r="E66" s="95" t="s">
        <v>194</v>
      </c>
      <c r="F66" s="95" t="s">
        <v>194</v>
      </c>
      <c r="G66" s="95" t="s">
        <v>194</v>
      </c>
      <c r="H66" s="95" t="s">
        <v>194</v>
      </c>
      <c r="I66" s="95" t="s">
        <v>194</v>
      </c>
      <c r="J66" s="95" t="s">
        <v>194</v>
      </c>
      <c r="K66" s="95" t="s">
        <v>194</v>
      </c>
      <c r="L66" s="95" t="s">
        <v>194</v>
      </c>
      <c r="M66" s="95" t="s">
        <v>194</v>
      </c>
      <c r="N66" s="95" t="s">
        <v>194</v>
      </c>
      <c r="O66" s="95" t="s">
        <v>194</v>
      </c>
      <c r="P66" s="95" t="s">
        <v>194</v>
      </c>
    </row>
    <row r="67" spans="1:16" ht="17" x14ac:dyDescent="0.2">
      <c r="A67" s="95">
        <v>65</v>
      </c>
      <c r="B67" s="95" t="s">
        <v>81</v>
      </c>
      <c r="C67" s="99" t="s">
        <v>82</v>
      </c>
      <c r="D67" s="100" t="s">
        <v>278</v>
      </c>
      <c r="E67" s="95" t="s">
        <v>194</v>
      </c>
      <c r="F67" s="95" t="s">
        <v>194</v>
      </c>
      <c r="G67" s="95" t="s">
        <v>194</v>
      </c>
      <c r="H67" s="95" t="s">
        <v>194</v>
      </c>
      <c r="I67" s="95" t="s">
        <v>194</v>
      </c>
      <c r="J67" s="95" t="s">
        <v>194</v>
      </c>
      <c r="K67" s="95" t="s">
        <v>194</v>
      </c>
      <c r="L67" s="95" t="s">
        <v>194</v>
      </c>
      <c r="M67" s="95" t="s">
        <v>194</v>
      </c>
      <c r="N67" s="95" t="s">
        <v>194</v>
      </c>
      <c r="O67" s="95" t="s">
        <v>194</v>
      </c>
      <c r="P67" s="95" t="s">
        <v>194</v>
      </c>
    </row>
    <row r="68" spans="1:16" ht="17" x14ac:dyDescent="0.2">
      <c r="A68" s="95">
        <v>66</v>
      </c>
      <c r="B68" s="95" t="s">
        <v>83</v>
      </c>
      <c r="C68" s="99" t="s">
        <v>84</v>
      </c>
      <c r="D68" s="100" t="s">
        <v>278</v>
      </c>
      <c r="E68" s="95" t="s">
        <v>194</v>
      </c>
      <c r="F68" s="95" t="s">
        <v>194</v>
      </c>
      <c r="G68" s="95" t="s">
        <v>194</v>
      </c>
      <c r="H68" s="95" t="s">
        <v>194</v>
      </c>
      <c r="I68" s="95" t="s">
        <v>194</v>
      </c>
      <c r="J68" s="95" t="s">
        <v>194</v>
      </c>
      <c r="K68" s="95" t="s">
        <v>194</v>
      </c>
      <c r="L68" s="95" t="s">
        <v>194</v>
      </c>
      <c r="M68" s="95" t="s">
        <v>194</v>
      </c>
      <c r="N68" s="95" t="s">
        <v>194</v>
      </c>
      <c r="O68" s="95" t="s">
        <v>194</v>
      </c>
      <c r="P68" s="95" t="s">
        <v>194</v>
      </c>
    </row>
    <row r="69" spans="1:16" ht="17" x14ac:dyDescent="0.2">
      <c r="A69" s="95">
        <v>67</v>
      </c>
      <c r="B69" s="95" t="s">
        <v>85</v>
      </c>
      <c r="C69" s="99" t="s">
        <v>86</v>
      </c>
      <c r="D69" s="100" t="s">
        <v>278</v>
      </c>
      <c r="E69" s="95" t="s">
        <v>194</v>
      </c>
      <c r="F69" s="95" t="s">
        <v>194</v>
      </c>
      <c r="G69" s="95" t="s">
        <v>194</v>
      </c>
      <c r="H69" s="95" t="s">
        <v>194</v>
      </c>
      <c r="I69" s="95" t="s">
        <v>194</v>
      </c>
      <c r="J69" s="95" t="s">
        <v>194</v>
      </c>
      <c r="K69" s="95" t="s">
        <v>194</v>
      </c>
      <c r="L69" s="95" t="s">
        <v>194</v>
      </c>
      <c r="M69" s="95" t="s">
        <v>194</v>
      </c>
      <c r="N69" s="95" t="s">
        <v>194</v>
      </c>
      <c r="O69" s="95" t="s">
        <v>194</v>
      </c>
      <c r="P69" s="95" t="s">
        <v>194</v>
      </c>
    </row>
    <row r="70" spans="1:16" ht="17" x14ac:dyDescent="0.2">
      <c r="A70" s="95">
        <v>68</v>
      </c>
      <c r="B70" s="95" t="s">
        <v>87</v>
      </c>
      <c r="C70" s="99" t="s">
        <v>88</v>
      </c>
      <c r="D70" s="100" t="s">
        <v>278</v>
      </c>
      <c r="E70" s="95" t="s">
        <v>194</v>
      </c>
      <c r="F70" s="95" t="s">
        <v>194</v>
      </c>
      <c r="G70" s="95" t="s">
        <v>194</v>
      </c>
      <c r="H70" s="95" t="s">
        <v>194</v>
      </c>
      <c r="I70" s="95" t="s">
        <v>194</v>
      </c>
      <c r="J70" s="95" t="s">
        <v>194</v>
      </c>
      <c r="K70" s="95" t="s">
        <v>194</v>
      </c>
      <c r="L70" s="95" t="s">
        <v>194</v>
      </c>
      <c r="M70" s="95" t="s">
        <v>194</v>
      </c>
      <c r="N70" s="95" t="s">
        <v>194</v>
      </c>
      <c r="O70" s="95" t="s">
        <v>194</v>
      </c>
      <c r="P70" s="95" t="s">
        <v>194</v>
      </c>
    </row>
    <row r="71" spans="1:16" ht="17" x14ac:dyDescent="0.2">
      <c r="A71" s="95">
        <v>69</v>
      </c>
      <c r="B71" s="95" t="s">
        <v>89</v>
      </c>
      <c r="C71" s="99" t="s">
        <v>90</v>
      </c>
      <c r="D71" s="100" t="s">
        <v>278</v>
      </c>
      <c r="E71" s="95" t="s">
        <v>194</v>
      </c>
      <c r="F71" s="95" t="s">
        <v>194</v>
      </c>
      <c r="G71" s="95" t="s">
        <v>194</v>
      </c>
      <c r="H71" s="95" t="s">
        <v>194</v>
      </c>
      <c r="I71" s="95" t="s">
        <v>194</v>
      </c>
      <c r="J71" s="95" t="s">
        <v>194</v>
      </c>
      <c r="K71" s="95" t="s">
        <v>194</v>
      </c>
      <c r="L71" s="95" t="s">
        <v>194</v>
      </c>
      <c r="M71" s="95" t="s">
        <v>194</v>
      </c>
      <c r="N71" s="95" t="s">
        <v>194</v>
      </c>
      <c r="O71" s="95" t="s">
        <v>194</v>
      </c>
      <c r="P71" s="95" t="s">
        <v>194</v>
      </c>
    </row>
    <row r="72" spans="1:16" ht="17" x14ac:dyDescent="0.2">
      <c r="A72" s="95">
        <v>70</v>
      </c>
      <c r="B72" s="95" t="s">
        <v>91</v>
      </c>
      <c r="C72" s="99" t="s">
        <v>92</v>
      </c>
      <c r="D72" s="100" t="s">
        <v>278</v>
      </c>
      <c r="E72" s="95" t="s">
        <v>194</v>
      </c>
      <c r="F72" s="95" t="s">
        <v>194</v>
      </c>
      <c r="G72" s="95" t="s">
        <v>194</v>
      </c>
      <c r="H72" s="95" t="s">
        <v>194</v>
      </c>
      <c r="I72" s="95" t="s">
        <v>194</v>
      </c>
      <c r="J72" s="95" t="s">
        <v>194</v>
      </c>
      <c r="K72" s="95" t="s">
        <v>194</v>
      </c>
      <c r="L72" s="95" t="s">
        <v>194</v>
      </c>
      <c r="M72" s="95" t="s">
        <v>194</v>
      </c>
      <c r="N72" s="95" t="s">
        <v>194</v>
      </c>
      <c r="O72" s="95" t="s">
        <v>194</v>
      </c>
      <c r="P72" s="95" t="s">
        <v>194</v>
      </c>
    </row>
    <row r="73" spans="1:16" ht="17" x14ac:dyDescent="0.2">
      <c r="A73" s="95">
        <v>71</v>
      </c>
      <c r="B73" s="95" t="s">
        <v>93</v>
      </c>
      <c r="C73" s="99" t="s">
        <v>94</v>
      </c>
      <c r="D73" s="100" t="s">
        <v>278</v>
      </c>
      <c r="E73" s="95" t="s">
        <v>194</v>
      </c>
      <c r="F73" s="95" t="s">
        <v>194</v>
      </c>
      <c r="G73" s="95" t="s">
        <v>194</v>
      </c>
      <c r="H73" s="95" t="s">
        <v>194</v>
      </c>
      <c r="I73" s="95" t="s">
        <v>194</v>
      </c>
      <c r="J73" s="95" t="s">
        <v>194</v>
      </c>
      <c r="K73" s="95" t="s">
        <v>194</v>
      </c>
      <c r="L73" s="95" t="s">
        <v>194</v>
      </c>
      <c r="M73" s="95" t="s">
        <v>194</v>
      </c>
      <c r="N73" s="95" t="s">
        <v>194</v>
      </c>
      <c r="O73" s="95" t="s">
        <v>194</v>
      </c>
      <c r="P73" s="95" t="s">
        <v>194</v>
      </c>
    </row>
    <row r="75" spans="1:16" x14ac:dyDescent="0.2">
      <c r="A75" s="111" t="s">
        <v>361</v>
      </c>
      <c r="B75" s="111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</row>
    <row r="76" spans="1:16" x14ac:dyDescent="0.2">
      <c r="A76" s="122" t="s">
        <v>366</v>
      </c>
      <c r="B76" s="122"/>
      <c r="C76" s="122"/>
      <c r="D76" s="122"/>
      <c r="E76" s="122"/>
      <c r="F76" s="122"/>
      <c r="G76" s="122"/>
      <c r="H76" s="122"/>
      <c r="I76" s="122"/>
      <c r="J76" s="122"/>
      <c r="K76" s="122"/>
      <c r="L76" s="122"/>
      <c r="M76" s="122"/>
      <c r="N76" s="122"/>
      <c r="O76" s="122">
        <f>A73</f>
        <v>71</v>
      </c>
      <c r="P76" s="122"/>
    </row>
    <row r="77" spans="1:16" x14ac:dyDescent="0.2">
      <c r="A77" s="122" t="s">
        <v>367</v>
      </c>
      <c r="B77" s="122"/>
      <c r="C77" s="122"/>
      <c r="D77" s="122"/>
      <c r="E77" s="122"/>
      <c r="F77" s="122"/>
      <c r="G77" s="122"/>
      <c r="H77" s="122"/>
      <c r="I77" s="122"/>
      <c r="J77" s="122"/>
      <c r="K77" s="122"/>
      <c r="L77" s="122"/>
      <c r="M77" s="122"/>
      <c r="N77" s="122"/>
      <c r="O77" s="122">
        <v>3</v>
      </c>
      <c r="P77" s="122"/>
    </row>
    <row r="78" spans="1:16" x14ac:dyDescent="0.2">
      <c r="A78" s="121" t="s">
        <v>368</v>
      </c>
      <c r="B78" s="121"/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>
        <f>O76*O77</f>
        <v>213</v>
      </c>
      <c r="P78" s="121"/>
    </row>
  </sheetData>
  <mergeCells count="15">
    <mergeCell ref="A78:N78"/>
    <mergeCell ref="O78:P78"/>
    <mergeCell ref="K1:M1"/>
    <mergeCell ref="N1:P1"/>
    <mergeCell ref="A75:P75"/>
    <mergeCell ref="A76:N76"/>
    <mergeCell ref="O76:P76"/>
    <mergeCell ref="A77:N77"/>
    <mergeCell ref="O77:P77"/>
    <mergeCell ref="A1:A2"/>
    <mergeCell ref="B1:B2"/>
    <mergeCell ref="C1:C2"/>
    <mergeCell ref="D1:D2"/>
    <mergeCell ref="E1:G1"/>
    <mergeCell ref="H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914F4-E41B-044C-8482-88AD758171B3}">
  <dimension ref="A1:P214"/>
  <sheetViews>
    <sheetView tabSelected="1" workbookViewId="0">
      <pane ySplit="1" topLeftCell="A2" activePane="bottomLeft" state="frozen"/>
      <selection pane="bottomLeft" activeCell="Q1" sqref="Q1"/>
    </sheetView>
  </sheetViews>
  <sheetFormatPr baseColWidth="10" defaultRowHeight="16" x14ac:dyDescent="0.2"/>
  <cols>
    <col min="1" max="1" width="3.6640625" style="4" bestFit="1" customWidth="1"/>
    <col min="2" max="2" width="7.6640625" style="4" bestFit="1" customWidth="1"/>
    <col min="3" max="3" width="43.83203125" style="8" bestFit="1" customWidth="1"/>
    <col min="4" max="4" width="7.1640625" style="4" bestFit="1" customWidth="1"/>
    <col min="5" max="7" width="6.1640625" style="4" bestFit="1" customWidth="1"/>
    <col min="8" max="10" width="7.1640625" style="4" bestFit="1" customWidth="1"/>
    <col min="11" max="15" width="8.1640625" style="4" bestFit="1" customWidth="1"/>
    <col min="16" max="16" width="6.83203125" style="4" bestFit="1" customWidth="1"/>
    <col min="17" max="16384" width="10.83203125" style="4"/>
  </cols>
  <sheetData>
    <row r="1" spans="1:16" x14ac:dyDescent="0.2">
      <c r="A1" s="2" t="s">
        <v>0</v>
      </c>
      <c r="B1" s="2" t="s">
        <v>1</v>
      </c>
      <c r="C1" s="2" t="s">
        <v>2</v>
      </c>
      <c r="D1" s="2" t="s">
        <v>161</v>
      </c>
      <c r="E1" s="5" t="s">
        <v>171</v>
      </c>
      <c r="F1" s="5" t="s">
        <v>172</v>
      </c>
      <c r="G1" s="2" t="s">
        <v>173</v>
      </c>
      <c r="H1" s="2" t="s">
        <v>174</v>
      </c>
      <c r="I1" s="2" t="s">
        <v>175</v>
      </c>
      <c r="J1" s="2" t="s">
        <v>176</v>
      </c>
      <c r="K1" s="2" t="s">
        <v>177</v>
      </c>
      <c r="L1" s="2" t="s">
        <v>178</v>
      </c>
      <c r="M1" s="2" t="s">
        <v>179</v>
      </c>
      <c r="N1" s="2" t="s">
        <v>180</v>
      </c>
      <c r="O1" s="2" t="s">
        <v>181</v>
      </c>
      <c r="P1" s="2" t="s">
        <v>170</v>
      </c>
    </row>
    <row r="2" spans="1:16" x14ac:dyDescent="0.2">
      <c r="A2" s="123">
        <v>1</v>
      </c>
      <c r="B2" s="123" t="s">
        <v>95</v>
      </c>
      <c r="C2" s="126" t="s">
        <v>96</v>
      </c>
      <c r="D2" s="16">
        <v>2021</v>
      </c>
      <c r="E2" s="17">
        <v>0</v>
      </c>
      <c r="F2" s="17">
        <v>5</v>
      </c>
      <c r="G2" s="18">
        <v>2</v>
      </c>
      <c r="H2" s="18">
        <v>14</v>
      </c>
      <c r="I2" s="18">
        <v>3</v>
      </c>
      <c r="J2" s="18">
        <v>1</v>
      </c>
      <c r="K2" s="18">
        <v>2</v>
      </c>
      <c r="L2" s="18">
        <v>5</v>
      </c>
      <c r="M2" s="18">
        <v>5</v>
      </c>
      <c r="N2" s="18">
        <v>5</v>
      </c>
      <c r="O2" s="18">
        <v>5</v>
      </c>
      <c r="P2" s="18">
        <f>SUM(E2:O2)</f>
        <v>47</v>
      </c>
    </row>
    <row r="3" spans="1:16" x14ac:dyDescent="0.2">
      <c r="A3" s="124"/>
      <c r="B3" s="124"/>
      <c r="C3" s="127"/>
      <c r="D3" s="16">
        <v>2022</v>
      </c>
      <c r="E3" s="17">
        <v>0</v>
      </c>
      <c r="F3" s="17">
        <v>5</v>
      </c>
      <c r="G3" s="18">
        <v>2</v>
      </c>
      <c r="H3" s="18">
        <v>3</v>
      </c>
      <c r="I3" s="18">
        <v>2</v>
      </c>
      <c r="J3" s="18">
        <v>1</v>
      </c>
      <c r="K3" s="18">
        <v>2</v>
      </c>
      <c r="L3" s="18">
        <v>5</v>
      </c>
      <c r="M3" s="18">
        <v>5</v>
      </c>
      <c r="N3" s="18">
        <v>5</v>
      </c>
      <c r="O3" s="18">
        <v>1</v>
      </c>
      <c r="P3" s="18">
        <f t="shared" ref="P3:P66" si="0">SUM(E3:O3)</f>
        <v>31</v>
      </c>
    </row>
    <row r="4" spans="1:16" x14ac:dyDescent="0.2">
      <c r="A4" s="125"/>
      <c r="B4" s="125"/>
      <c r="C4" s="128"/>
      <c r="D4" s="16">
        <v>2023</v>
      </c>
      <c r="E4" s="17">
        <v>0</v>
      </c>
      <c r="F4" s="17">
        <v>5</v>
      </c>
      <c r="G4" s="18">
        <v>2</v>
      </c>
      <c r="H4" s="18">
        <v>4</v>
      </c>
      <c r="I4" s="18">
        <v>2</v>
      </c>
      <c r="J4" s="18">
        <v>1</v>
      </c>
      <c r="K4" s="18">
        <v>2</v>
      </c>
      <c r="L4" s="18">
        <v>5</v>
      </c>
      <c r="M4" s="18">
        <v>5</v>
      </c>
      <c r="N4" s="18">
        <v>5</v>
      </c>
      <c r="O4" s="18">
        <v>2</v>
      </c>
      <c r="P4" s="18">
        <f t="shared" si="0"/>
        <v>33</v>
      </c>
    </row>
    <row r="5" spans="1:16" x14ac:dyDescent="0.2">
      <c r="A5" s="147">
        <v>2</v>
      </c>
      <c r="B5" s="147" t="s">
        <v>97</v>
      </c>
      <c r="C5" s="150" t="s">
        <v>98</v>
      </c>
      <c r="D5" s="19">
        <v>2021</v>
      </c>
      <c r="E5" s="20">
        <v>0</v>
      </c>
      <c r="F5" s="20">
        <v>5</v>
      </c>
      <c r="G5" s="21">
        <v>2</v>
      </c>
      <c r="H5" s="21">
        <v>3</v>
      </c>
      <c r="I5" s="21">
        <v>2</v>
      </c>
      <c r="J5" s="21">
        <v>1</v>
      </c>
      <c r="K5" s="21">
        <v>3</v>
      </c>
      <c r="L5" s="21">
        <v>4</v>
      </c>
      <c r="M5" s="21">
        <v>5</v>
      </c>
      <c r="N5" s="21">
        <v>4</v>
      </c>
      <c r="O5" s="21">
        <v>4</v>
      </c>
      <c r="P5" s="21">
        <f t="shared" si="0"/>
        <v>33</v>
      </c>
    </row>
    <row r="6" spans="1:16" x14ac:dyDescent="0.2">
      <c r="A6" s="148"/>
      <c r="B6" s="148"/>
      <c r="C6" s="151"/>
      <c r="D6" s="19">
        <v>2022</v>
      </c>
      <c r="E6" s="20">
        <v>0</v>
      </c>
      <c r="F6" s="20">
        <v>5</v>
      </c>
      <c r="G6" s="21">
        <v>3</v>
      </c>
      <c r="H6" s="21">
        <v>1</v>
      </c>
      <c r="I6" s="21">
        <v>2</v>
      </c>
      <c r="J6" s="21">
        <v>1</v>
      </c>
      <c r="K6" s="21">
        <v>3</v>
      </c>
      <c r="L6" s="21">
        <v>4</v>
      </c>
      <c r="M6" s="21">
        <v>5</v>
      </c>
      <c r="N6" s="21">
        <v>4</v>
      </c>
      <c r="O6" s="21">
        <v>0</v>
      </c>
      <c r="P6" s="21">
        <f t="shared" si="0"/>
        <v>28</v>
      </c>
    </row>
    <row r="7" spans="1:16" x14ac:dyDescent="0.2">
      <c r="A7" s="149"/>
      <c r="B7" s="149"/>
      <c r="C7" s="152"/>
      <c r="D7" s="19">
        <v>2023</v>
      </c>
      <c r="E7" s="20">
        <v>0</v>
      </c>
      <c r="F7" s="20">
        <v>5</v>
      </c>
      <c r="G7" s="21">
        <v>1</v>
      </c>
      <c r="H7" s="21">
        <v>4</v>
      </c>
      <c r="I7" s="21">
        <v>2</v>
      </c>
      <c r="J7" s="21">
        <v>1</v>
      </c>
      <c r="K7" s="21">
        <v>3</v>
      </c>
      <c r="L7" s="21">
        <v>4</v>
      </c>
      <c r="M7" s="21">
        <v>5</v>
      </c>
      <c r="N7" s="21">
        <v>4</v>
      </c>
      <c r="O7" s="21">
        <v>2</v>
      </c>
      <c r="P7" s="21">
        <f t="shared" si="0"/>
        <v>31</v>
      </c>
    </row>
    <row r="8" spans="1:16" x14ac:dyDescent="0.2">
      <c r="A8" s="129">
        <v>3</v>
      </c>
      <c r="B8" s="129" t="s">
        <v>99</v>
      </c>
      <c r="C8" s="132" t="s">
        <v>100</v>
      </c>
      <c r="D8" s="22">
        <v>2021</v>
      </c>
      <c r="E8" s="23">
        <v>0</v>
      </c>
      <c r="F8" s="23">
        <v>4</v>
      </c>
      <c r="G8" s="24">
        <v>2</v>
      </c>
      <c r="H8" s="24">
        <v>5</v>
      </c>
      <c r="I8" s="24">
        <v>6</v>
      </c>
      <c r="J8" s="24">
        <v>1</v>
      </c>
      <c r="K8" s="24">
        <v>2</v>
      </c>
      <c r="L8" s="24">
        <v>5</v>
      </c>
      <c r="M8" s="24">
        <v>5</v>
      </c>
      <c r="N8" s="24">
        <v>5</v>
      </c>
      <c r="O8" s="24">
        <v>4</v>
      </c>
      <c r="P8" s="24">
        <f t="shared" si="0"/>
        <v>39</v>
      </c>
    </row>
    <row r="9" spans="1:16" x14ac:dyDescent="0.2">
      <c r="A9" s="130"/>
      <c r="B9" s="130"/>
      <c r="C9" s="133"/>
      <c r="D9" s="22">
        <v>2022</v>
      </c>
      <c r="E9" s="23">
        <v>0</v>
      </c>
      <c r="F9" s="23">
        <v>4</v>
      </c>
      <c r="G9" s="24">
        <v>3</v>
      </c>
      <c r="H9" s="24">
        <v>10</v>
      </c>
      <c r="I9" s="24">
        <v>2</v>
      </c>
      <c r="J9" s="24">
        <v>1</v>
      </c>
      <c r="K9" s="24">
        <v>2</v>
      </c>
      <c r="L9" s="24">
        <v>5</v>
      </c>
      <c r="M9" s="24">
        <v>5</v>
      </c>
      <c r="N9" s="24">
        <v>5</v>
      </c>
      <c r="O9" s="24">
        <v>2</v>
      </c>
      <c r="P9" s="24">
        <f t="shared" si="0"/>
        <v>39</v>
      </c>
    </row>
    <row r="10" spans="1:16" x14ac:dyDescent="0.2">
      <c r="A10" s="131"/>
      <c r="B10" s="131"/>
      <c r="C10" s="134"/>
      <c r="D10" s="22">
        <v>2023</v>
      </c>
      <c r="E10" s="23">
        <v>0</v>
      </c>
      <c r="F10" s="23">
        <v>4</v>
      </c>
      <c r="G10" s="24">
        <v>1</v>
      </c>
      <c r="H10" s="24">
        <v>4</v>
      </c>
      <c r="I10" s="24">
        <v>2</v>
      </c>
      <c r="J10" s="24">
        <v>1</v>
      </c>
      <c r="K10" s="24">
        <v>2</v>
      </c>
      <c r="L10" s="24">
        <v>5</v>
      </c>
      <c r="M10" s="24">
        <v>5</v>
      </c>
      <c r="N10" s="24">
        <v>5</v>
      </c>
      <c r="O10" s="24">
        <v>7</v>
      </c>
      <c r="P10" s="24">
        <f t="shared" si="0"/>
        <v>36</v>
      </c>
    </row>
    <row r="11" spans="1:16" x14ac:dyDescent="0.2">
      <c r="A11" s="135">
        <v>4</v>
      </c>
      <c r="B11" s="135" t="s">
        <v>101</v>
      </c>
      <c r="C11" s="138" t="s">
        <v>102</v>
      </c>
      <c r="D11" s="25">
        <v>2021</v>
      </c>
      <c r="E11" s="26">
        <v>0</v>
      </c>
      <c r="F11" s="26">
        <v>4</v>
      </c>
      <c r="G11" s="27">
        <v>3</v>
      </c>
      <c r="H11" s="27">
        <v>3</v>
      </c>
      <c r="I11" s="27">
        <v>2</v>
      </c>
      <c r="J11" s="27">
        <v>1</v>
      </c>
      <c r="K11" s="27">
        <v>2</v>
      </c>
      <c r="L11" s="27">
        <v>5</v>
      </c>
      <c r="M11" s="27">
        <v>6</v>
      </c>
      <c r="N11" s="27">
        <v>5</v>
      </c>
      <c r="O11" s="27">
        <v>1</v>
      </c>
      <c r="P11" s="27">
        <f t="shared" si="0"/>
        <v>32</v>
      </c>
    </row>
    <row r="12" spans="1:16" x14ac:dyDescent="0.2">
      <c r="A12" s="136"/>
      <c r="B12" s="136"/>
      <c r="C12" s="139"/>
      <c r="D12" s="25">
        <v>2022</v>
      </c>
      <c r="E12" s="26">
        <v>0</v>
      </c>
      <c r="F12" s="26">
        <v>4</v>
      </c>
      <c r="G12" s="27">
        <v>2</v>
      </c>
      <c r="H12" s="27">
        <v>4</v>
      </c>
      <c r="I12" s="27">
        <v>2</v>
      </c>
      <c r="J12" s="27">
        <v>1</v>
      </c>
      <c r="K12" s="27">
        <v>2</v>
      </c>
      <c r="L12" s="27">
        <v>5</v>
      </c>
      <c r="M12" s="27">
        <v>6</v>
      </c>
      <c r="N12" s="27">
        <v>5</v>
      </c>
      <c r="O12" s="27">
        <v>2</v>
      </c>
      <c r="P12" s="27">
        <f t="shared" si="0"/>
        <v>33</v>
      </c>
    </row>
    <row r="13" spans="1:16" x14ac:dyDescent="0.2">
      <c r="A13" s="137"/>
      <c r="B13" s="137"/>
      <c r="C13" s="140"/>
      <c r="D13" s="25">
        <v>2023</v>
      </c>
      <c r="E13" s="26">
        <v>0</v>
      </c>
      <c r="F13" s="26">
        <v>4</v>
      </c>
      <c r="G13" s="27">
        <v>1</v>
      </c>
      <c r="H13" s="27">
        <v>0</v>
      </c>
      <c r="I13" s="27">
        <v>2</v>
      </c>
      <c r="J13" s="27">
        <v>1</v>
      </c>
      <c r="K13" s="27">
        <v>2</v>
      </c>
      <c r="L13" s="27">
        <v>5</v>
      </c>
      <c r="M13" s="27">
        <v>6</v>
      </c>
      <c r="N13" s="27">
        <v>5</v>
      </c>
      <c r="O13" s="27">
        <v>0</v>
      </c>
      <c r="P13" s="27">
        <f t="shared" si="0"/>
        <v>26</v>
      </c>
    </row>
    <row r="14" spans="1:16" x14ac:dyDescent="0.2">
      <c r="A14" s="141">
        <v>5</v>
      </c>
      <c r="B14" s="141" t="s">
        <v>103</v>
      </c>
      <c r="C14" s="144" t="s">
        <v>104</v>
      </c>
      <c r="D14" s="28">
        <v>2021</v>
      </c>
      <c r="E14" s="29">
        <v>0</v>
      </c>
      <c r="F14" s="29">
        <v>3</v>
      </c>
      <c r="G14" s="30">
        <v>3</v>
      </c>
      <c r="H14" s="30">
        <v>1</v>
      </c>
      <c r="I14" s="30">
        <v>2</v>
      </c>
      <c r="J14" s="30">
        <v>1</v>
      </c>
      <c r="K14" s="30">
        <v>3</v>
      </c>
      <c r="L14" s="30">
        <v>4</v>
      </c>
      <c r="M14" s="30">
        <v>6</v>
      </c>
      <c r="N14" s="30">
        <v>4</v>
      </c>
      <c r="O14" s="30">
        <v>0</v>
      </c>
      <c r="P14" s="30">
        <f t="shared" si="0"/>
        <v>27</v>
      </c>
    </row>
    <row r="15" spans="1:16" x14ac:dyDescent="0.2">
      <c r="A15" s="142"/>
      <c r="B15" s="142"/>
      <c r="C15" s="145"/>
      <c r="D15" s="28">
        <v>2022</v>
      </c>
      <c r="E15" s="29">
        <v>0</v>
      </c>
      <c r="F15" s="29">
        <v>3</v>
      </c>
      <c r="G15" s="30">
        <v>2</v>
      </c>
      <c r="H15" s="30">
        <v>4</v>
      </c>
      <c r="I15" s="30">
        <v>2</v>
      </c>
      <c r="J15" s="30">
        <v>1</v>
      </c>
      <c r="K15" s="30">
        <v>3</v>
      </c>
      <c r="L15" s="30">
        <v>4</v>
      </c>
      <c r="M15" s="30">
        <v>6</v>
      </c>
      <c r="N15" s="30">
        <v>4</v>
      </c>
      <c r="O15" s="30">
        <v>2</v>
      </c>
      <c r="P15" s="30">
        <f t="shared" si="0"/>
        <v>31</v>
      </c>
    </row>
    <row r="16" spans="1:16" x14ac:dyDescent="0.2">
      <c r="A16" s="143"/>
      <c r="B16" s="143"/>
      <c r="C16" s="146"/>
      <c r="D16" s="28">
        <v>2023</v>
      </c>
      <c r="E16" s="29">
        <v>0</v>
      </c>
      <c r="F16" s="29">
        <v>3</v>
      </c>
      <c r="G16" s="30">
        <v>1</v>
      </c>
      <c r="H16" s="30">
        <v>11</v>
      </c>
      <c r="I16" s="30">
        <v>3</v>
      </c>
      <c r="J16" s="30">
        <v>1</v>
      </c>
      <c r="K16" s="30">
        <v>3</v>
      </c>
      <c r="L16" s="30">
        <v>4</v>
      </c>
      <c r="M16" s="30">
        <v>6</v>
      </c>
      <c r="N16" s="30">
        <v>4</v>
      </c>
      <c r="O16" s="30">
        <v>7</v>
      </c>
      <c r="P16" s="30">
        <f t="shared" si="0"/>
        <v>43</v>
      </c>
    </row>
    <row r="17" spans="1:16" x14ac:dyDescent="0.2">
      <c r="A17" s="123">
        <v>6</v>
      </c>
      <c r="B17" s="123" t="s">
        <v>105</v>
      </c>
      <c r="C17" s="126" t="s">
        <v>106</v>
      </c>
      <c r="D17" s="16">
        <v>2021</v>
      </c>
      <c r="E17" s="17">
        <v>0</v>
      </c>
      <c r="F17" s="17">
        <v>5</v>
      </c>
      <c r="G17" s="18">
        <v>1</v>
      </c>
      <c r="H17" s="18">
        <v>10</v>
      </c>
      <c r="I17" s="18">
        <v>2</v>
      </c>
      <c r="J17" s="18">
        <v>1</v>
      </c>
      <c r="K17" s="18">
        <v>3</v>
      </c>
      <c r="L17" s="18">
        <v>4</v>
      </c>
      <c r="M17" s="18">
        <v>4</v>
      </c>
      <c r="N17" s="18">
        <v>4</v>
      </c>
      <c r="O17" s="18">
        <v>2</v>
      </c>
      <c r="P17" s="18">
        <f t="shared" si="0"/>
        <v>36</v>
      </c>
    </row>
    <row r="18" spans="1:16" x14ac:dyDescent="0.2">
      <c r="A18" s="124"/>
      <c r="B18" s="124"/>
      <c r="C18" s="127"/>
      <c r="D18" s="16">
        <v>2022</v>
      </c>
      <c r="E18" s="17">
        <v>0</v>
      </c>
      <c r="F18" s="17">
        <v>5</v>
      </c>
      <c r="G18" s="18">
        <v>3</v>
      </c>
      <c r="H18" s="18">
        <v>4</v>
      </c>
      <c r="I18" s="18">
        <v>2</v>
      </c>
      <c r="J18" s="18">
        <v>1</v>
      </c>
      <c r="K18" s="18">
        <v>3</v>
      </c>
      <c r="L18" s="18">
        <v>4</v>
      </c>
      <c r="M18" s="18">
        <v>4</v>
      </c>
      <c r="N18" s="18">
        <v>4</v>
      </c>
      <c r="O18" s="18">
        <v>7</v>
      </c>
      <c r="P18" s="18">
        <f t="shared" si="0"/>
        <v>37</v>
      </c>
    </row>
    <row r="19" spans="1:16" x14ac:dyDescent="0.2">
      <c r="A19" s="125"/>
      <c r="B19" s="125"/>
      <c r="C19" s="128"/>
      <c r="D19" s="16">
        <v>2023</v>
      </c>
      <c r="E19" s="17">
        <v>0</v>
      </c>
      <c r="F19" s="17">
        <v>5</v>
      </c>
      <c r="G19" s="18">
        <v>3</v>
      </c>
      <c r="H19" s="18">
        <v>3</v>
      </c>
      <c r="I19" s="18">
        <v>2</v>
      </c>
      <c r="J19" s="18">
        <v>1</v>
      </c>
      <c r="K19" s="18">
        <v>3</v>
      </c>
      <c r="L19" s="18">
        <v>4</v>
      </c>
      <c r="M19" s="18">
        <v>4</v>
      </c>
      <c r="N19" s="18">
        <v>4</v>
      </c>
      <c r="O19" s="18">
        <v>1</v>
      </c>
      <c r="P19" s="18">
        <f t="shared" si="0"/>
        <v>30</v>
      </c>
    </row>
    <row r="20" spans="1:16" x14ac:dyDescent="0.2">
      <c r="A20" s="147">
        <v>7</v>
      </c>
      <c r="B20" s="147" t="s">
        <v>107</v>
      </c>
      <c r="C20" s="150" t="s">
        <v>108</v>
      </c>
      <c r="D20" s="19">
        <v>2021</v>
      </c>
      <c r="E20" s="20">
        <v>0</v>
      </c>
      <c r="F20" s="20">
        <v>3</v>
      </c>
      <c r="G20" s="21">
        <v>2</v>
      </c>
      <c r="H20" s="21">
        <v>4</v>
      </c>
      <c r="I20" s="21">
        <v>2</v>
      </c>
      <c r="J20" s="21">
        <v>1</v>
      </c>
      <c r="K20" s="21">
        <v>3</v>
      </c>
      <c r="L20" s="21">
        <v>4</v>
      </c>
      <c r="M20" s="21">
        <v>4</v>
      </c>
      <c r="N20" s="21">
        <v>4</v>
      </c>
      <c r="O20" s="21">
        <v>2</v>
      </c>
      <c r="P20" s="21">
        <f t="shared" si="0"/>
        <v>29</v>
      </c>
    </row>
    <row r="21" spans="1:16" x14ac:dyDescent="0.2">
      <c r="A21" s="148"/>
      <c r="B21" s="148"/>
      <c r="C21" s="151"/>
      <c r="D21" s="19">
        <v>2022</v>
      </c>
      <c r="E21" s="20">
        <v>0</v>
      </c>
      <c r="F21" s="20">
        <v>3</v>
      </c>
      <c r="G21" s="21">
        <v>2</v>
      </c>
      <c r="H21" s="21">
        <v>0</v>
      </c>
      <c r="I21" s="21">
        <v>2</v>
      </c>
      <c r="J21" s="21">
        <v>1</v>
      </c>
      <c r="K21" s="21">
        <v>3</v>
      </c>
      <c r="L21" s="21">
        <v>4</v>
      </c>
      <c r="M21" s="21">
        <v>4</v>
      </c>
      <c r="N21" s="21">
        <v>4</v>
      </c>
      <c r="O21" s="21">
        <v>0</v>
      </c>
      <c r="P21" s="21">
        <f t="shared" si="0"/>
        <v>23</v>
      </c>
    </row>
    <row r="22" spans="1:16" x14ac:dyDescent="0.2">
      <c r="A22" s="149"/>
      <c r="B22" s="149"/>
      <c r="C22" s="152"/>
      <c r="D22" s="19">
        <v>2023</v>
      </c>
      <c r="E22" s="20">
        <v>0</v>
      </c>
      <c r="F22" s="20">
        <v>3</v>
      </c>
      <c r="G22" s="21">
        <v>3</v>
      </c>
      <c r="H22" s="21">
        <v>2</v>
      </c>
      <c r="I22" s="21">
        <v>2</v>
      </c>
      <c r="J22" s="21">
        <v>1</v>
      </c>
      <c r="K22" s="21">
        <v>3</v>
      </c>
      <c r="L22" s="21">
        <v>4</v>
      </c>
      <c r="M22" s="21">
        <v>4</v>
      </c>
      <c r="N22" s="21">
        <v>4</v>
      </c>
      <c r="O22" s="21">
        <v>2</v>
      </c>
      <c r="P22" s="21">
        <f t="shared" si="0"/>
        <v>28</v>
      </c>
    </row>
    <row r="23" spans="1:16" x14ac:dyDescent="0.2">
      <c r="A23" s="129">
        <v>8</v>
      </c>
      <c r="B23" s="129" t="s">
        <v>109</v>
      </c>
      <c r="C23" s="132" t="s">
        <v>110</v>
      </c>
      <c r="D23" s="22">
        <v>2021</v>
      </c>
      <c r="E23" s="23">
        <v>0</v>
      </c>
      <c r="F23" s="23">
        <v>3</v>
      </c>
      <c r="G23" s="24">
        <v>2</v>
      </c>
      <c r="H23" s="24">
        <v>4</v>
      </c>
      <c r="I23" s="24">
        <v>2</v>
      </c>
      <c r="J23" s="24">
        <v>1</v>
      </c>
      <c r="K23" s="24">
        <v>1</v>
      </c>
      <c r="L23" s="24">
        <v>3</v>
      </c>
      <c r="M23" s="24">
        <v>4</v>
      </c>
      <c r="N23" s="24">
        <v>3</v>
      </c>
      <c r="O23" s="24">
        <v>2</v>
      </c>
      <c r="P23" s="24">
        <f t="shared" si="0"/>
        <v>25</v>
      </c>
    </row>
    <row r="24" spans="1:16" x14ac:dyDescent="0.2">
      <c r="A24" s="130"/>
      <c r="B24" s="130"/>
      <c r="C24" s="133"/>
      <c r="D24" s="22">
        <v>2022</v>
      </c>
      <c r="E24" s="23">
        <v>0</v>
      </c>
      <c r="F24" s="23">
        <v>3</v>
      </c>
      <c r="G24" s="24">
        <v>2</v>
      </c>
      <c r="H24" s="24">
        <v>11</v>
      </c>
      <c r="I24" s="24">
        <v>3</v>
      </c>
      <c r="J24" s="24">
        <v>1</v>
      </c>
      <c r="K24" s="24">
        <v>1</v>
      </c>
      <c r="L24" s="24">
        <v>3</v>
      </c>
      <c r="M24" s="24">
        <v>4</v>
      </c>
      <c r="N24" s="24">
        <v>3</v>
      </c>
      <c r="O24" s="24">
        <v>7</v>
      </c>
      <c r="P24" s="24">
        <f t="shared" si="0"/>
        <v>38</v>
      </c>
    </row>
    <row r="25" spans="1:16" x14ac:dyDescent="0.2">
      <c r="A25" s="131"/>
      <c r="B25" s="131"/>
      <c r="C25" s="134"/>
      <c r="D25" s="22">
        <v>2023</v>
      </c>
      <c r="E25" s="23">
        <v>0</v>
      </c>
      <c r="F25" s="23">
        <v>3</v>
      </c>
      <c r="G25" s="24">
        <v>3</v>
      </c>
      <c r="H25" s="24">
        <v>12</v>
      </c>
      <c r="I25" s="24">
        <v>4</v>
      </c>
      <c r="J25" s="24">
        <v>1</v>
      </c>
      <c r="K25" s="24">
        <v>1</v>
      </c>
      <c r="L25" s="24">
        <v>3</v>
      </c>
      <c r="M25" s="24">
        <v>4</v>
      </c>
      <c r="N25" s="24">
        <v>3</v>
      </c>
      <c r="O25" s="24">
        <v>4</v>
      </c>
      <c r="P25" s="24">
        <f t="shared" si="0"/>
        <v>38</v>
      </c>
    </row>
    <row r="26" spans="1:16" x14ac:dyDescent="0.2">
      <c r="A26" s="135">
        <v>9</v>
      </c>
      <c r="B26" s="135" t="s">
        <v>111</v>
      </c>
      <c r="C26" s="138" t="s">
        <v>112</v>
      </c>
      <c r="D26" s="25">
        <v>2021</v>
      </c>
      <c r="E26" s="26">
        <v>0</v>
      </c>
      <c r="F26" s="26">
        <v>3</v>
      </c>
      <c r="G26" s="27">
        <v>2</v>
      </c>
      <c r="H26" s="27">
        <v>4</v>
      </c>
      <c r="I26" s="27">
        <v>2</v>
      </c>
      <c r="J26" s="27">
        <v>1</v>
      </c>
      <c r="K26" s="27">
        <v>1</v>
      </c>
      <c r="L26" s="27">
        <v>3</v>
      </c>
      <c r="M26" s="27">
        <v>5</v>
      </c>
      <c r="N26" s="27">
        <v>3</v>
      </c>
      <c r="O26" s="27">
        <v>7</v>
      </c>
      <c r="P26" s="27">
        <f t="shared" si="0"/>
        <v>31</v>
      </c>
    </row>
    <row r="27" spans="1:16" x14ac:dyDescent="0.2">
      <c r="A27" s="136"/>
      <c r="B27" s="136"/>
      <c r="C27" s="139"/>
      <c r="D27" s="25">
        <v>2022</v>
      </c>
      <c r="E27" s="26">
        <v>0</v>
      </c>
      <c r="F27" s="26">
        <v>3</v>
      </c>
      <c r="G27" s="27">
        <v>3</v>
      </c>
      <c r="H27" s="27">
        <v>3</v>
      </c>
      <c r="I27" s="27">
        <v>2</v>
      </c>
      <c r="J27" s="27">
        <v>1</v>
      </c>
      <c r="K27" s="27">
        <v>1</v>
      </c>
      <c r="L27" s="27">
        <v>3</v>
      </c>
      <c r="M27" s="27">
        <v>5</v>
      </c>
      <c r="N27" s="27">
        <v>3</v>
      </c>
      <c r="O27" s="27">
        <v>1</v>
      </c>
      <c r="P27" s="27">
        <f t="shared" si="0"/>
        <v>25</v>
      </c>
    </row>
    <row r="28" spans="1:16" x14ac:dyDescent="0.2">
      <c r="A28" s="137"/>
      <c r="B28" s="137"/>
      <c r="C28" s="140"/>
      <c r="D28" s="25">
        <v>2023</v>
      </c>
      <c r="E28" s="26">
        <v>0</v>
      </c>
      <c r="F28" s="26">
        <v>3</v>
      </c>
      <c r="G28" s="27">
        <v>3</v>
      </c>
      <c r="H28" s="27">
        <v>4</v>
      </c>
      <c r="I28" s="27">
        <v>2</v>
      </c>
      <c r="J28" s="27">
        <v>1</v>
      </c>
      <c r="K28" s="27">
        <v>1</v>
      </c>
      <c r="L28" s="27">
        <v>3</v>
      </c>
      <c r="M28" s="27">
        <v>5</v>
      </c>
      <c r="N28" s="27">
        <v>3</v>
      </c>
      <c r="O28" s="27">
        <v>1</v>
      </c>
      <c r="P28" s="27">
        <f t="shared" si="0"/>
        <v>26</v>
      </c>
    </row>
    <row r="29" spans="1:16" x14ac:dyDescent="0.2">
      <c r="A29" s="141">
        <v>10</v>
      </c>
      <c r="B29" s="141" t="s">
        <v>113</v>
      </c>
      <c r="C29" s="144" t="s">
        <v>114</v>
      </c>
      <c r="D29" s="28">
        <v>2021</v>
      </c>
      <c r="E29" s="29">
        <v>0</v>
      </c>
      <c r="F29" s="29">
        <v>4</v>
      </c>
      <c r="G29" s="30">
        <v>2</v>
      </c>
      <c r="H29" s="30">
        <v>0</v>
      </c>
      <c r="I29" s="30">
        <v>2</v>
      </c>
      <c r="J29" s="30">
        <v>1</v>
      </c>
      <c r="K29" s="30">
        <v>2</v>
      </c>
      <c r="L29" s="30">
        <v>3</v>
      </c>
      <c r="M29" s="30">
        <v>5</v>
      </c>
      <c r="N29" s="30">
        <v>3</v>
      </c>
      <c r="O29" s="30">
        <v>0</v>
      </c>
      <c r="P29" s="30">
        <f t="shared" si="0"/>
        <v>22</v>
      </c>
    </row>
    <row r="30" spans="1:16" x14ac:dyDescent="0.2">
      <c r="A30" s="142"/>
      <c r="B30" s="142"/>
      <c r="C30" s="145"/>
      <c r="D30" s="28">
        <v>2022</v>
      </c>
      <c r="E30" s="29">
        <v>0</v>
      </c>
      <c r="F30" s="29">
        <v>4</v>
      </c>
      <c r="G30" s="30">
        <v>3</v>
      </c>
      <c r="H30" s="30">
        <v>2</v>
      </c>
      <c r="I30" s="30">
        <v>2</v>
      </c>
      <c r="J30" s="30">
        <v>1</v>
      </c>
      <c r="K30" s="30">
        <v>2</v>
      </c>
      <c r="L30" s="30">
        <v>3</v>
      </c>
      <c r="M30" s="30">
        <v>5</v>
      </c>
      <c r="N30" s="30">
        <v>3</v>
      </c>
      <c r="O30" s="30">
        <v>2</v>
      </c>
      <c r="P30" s="30">
        <f t="shared" si="0"/>
        <v>27</v>
      </c>
    </row>
    <row r="31" spans="1:16" x14ac:dyDescent="0.2">
      <c r="A31" s="143"/>
      <c r="B31" s="143"/>
      <c r="C31" s="146"/>
      <c r="D31" s="28">
        <v>2023</v>
      </c>
      <c r="E31" s="29">
        <v>0</v>
      </c>
      <c r="F31" s="29">
        <v>4</v>
      </c>
      <c r="G31" s="30">
        <v>1</v>
      </c>
      <c r="H31" s="30">
        <v>2</v>
      </c>
      <c r="I31" s="30">
        <v>2</v>
      </c>
      <c r="J31" s="30">
        <v>1</v>
      </c>
      <c r="K31" s="30">
        <v>2</v>
      </c>
      <c r="L31" s="30">
        <v>3</v>
      </c>
      <c r="M31" s="30">
        <v>5</v>
      </c>
      <c r="N31" s="30">
        <v>3</v>
      </c>
      <c r="O31" s="30">
        <v>1</v>
      </c>
      <c r="P31" s="30">
        <f t="shared" si="0"/>
        <v>24</v>
      </c>
    </row>
    <row r="32" spans="1:16" x14ac:dyDescent="0.2">
      <c r="A32" s="123">
        <v>11</v>
      </c>
      <c r="B32" s="123" t="s">
        <v>115</v>
      </c>
      <c r="C32" s="126" t="s">
        <v>116</v>
      </c>
      <c r="D32" s="16">
        <v>2021</v>
      </c>
      <c r="E32" s="17">
        <v>0</v>
      </c>
      <c r="F32" s="17">
        <v>5</v>
      </c>
      <c r="G32" s="18">
        <v>2</v>
      </c>
      <c r="H32" s="18">
        <v>11</v>
      </c>
      <c r="I32" s="18">
        <v>3</v>
      </c>
      <c r="J32" s="18">
        <v>1</v>
      </c>
      <c r="K32" s="18">
        <v>3</v>
      </c>
      <c r="L32" s="18">
        <v>3</v>
      </c>
      <c r="M32" s="18">
        <v>5</v>
      </c>
      <c r="N32" s="18">
        <v>3</v>
      </c>
      <c r="O32" s="18">
        <v>7</v>
      </c>
      <c r="P32" s="18">
        <f t="shared" si="0"/>
        <v>43</v>
      </c>
    </row>
    <row r="33" spans="1:16" x14ac:dyDescent="0.2">
      <c r="A33" s="124"/>
      <c r="B33" s="124"/>
      <c r="C33" s="127"/>
      <c r="D33" s="16">
        <v>2022</v>
      </c>
      <c r="E33" s="17">
        <v>0</v>
      </c>
      <c r="F33" s="17">
        <v>5</v>
      </c>
      <c r="G33" s="18">
        <v>2</v>
      </c>
      <c r="H33" s="18">
        <v>12</v>
      </c>
      <c r="I33" s="18">
        <v>4</v>
      </c>
      <c r="J33" s="18">
        <v>1</v>
      </c>
      <c r="K33" s="18">
        <v>3</v>
      </c>
      <c r="L33" s="18">
        <v>3</v>
      </c>
      <c r="M33" s="18">
        <v>5</v>
      </c>
      <c r="N33" s="18">
        <v>3</v>
      </c>
      <c r="O33" s="18">
        <v>4</v>
      </c>
      <c r="P33" s="18">
        <f t="shared" si="0"/>
        <v>42</v>
      </c>
    </row>
    <row r="34" spans="1:16" x14ac:dyDescent="0.2">
      <c r="A34" s="125"/>
      <c r="B34" s="125"/>
      <c r="C34" s="128"/>
      <c r="D34" s="16">
        <v>2023</v>
      </c>
      <c r="E34" s="17">
        <v>0</v>
      </c>
      <c r="F34" s="17">
        <v>5</v>
      </c>
      <c r="G34" s="18">
        <v>2</v>
      </c>
      <c r="H34" s="18">
        <v>23</v>
      </c>
      <c r="I34" s="18">
        <v>8</v>
      </c>
      <c r="J34" s="18">
        <v>4</v>
      </c>
      <c r="K34" s="18">
        <v>3</v>
      </c>
      <c r="L34" s="18">
        <v>3</v>
      </c>
      <c r="M34" s="18">
        <v>5</v>
      </c>
      <c r="N34" s="18">
        <v>3</v>
      </c>
      <c r="O34" s="18">
        <v>9</v>
      </c>
      <c r="P34" s="18">
        <f t="shared" si="0"/>
        <v>65</v>
      </c>
    </row>
    <row r="35" spans="1:16" x14ac:dyDescent="0.2">
      <c r="A35" s="147">
        <v>12</v>
      </c>
      <c r="B35" s="147" t="s">
        <v>117</v>
      </c>
      <c r="C35" s="150" t="s">
        <v>118</v>
      </c>
      <c r="D35" s="19">
        <v>2021</v>
      </c>
      <c r="E35" s="20">
        <v>0</v>
      </c>
      <c r="F35" s="20">
        <v>5</v>
      </c>
      <c r="G35" s="21">
        <v>3</v>
      </c>
      <c r="H35" s="21">
        <v>3</v>
      </c>
      <c r="I35" s="21">
        <v>2</v>
      </c>
      <c r="J35" s="21">
        <v>1</v>
      </c>
      <c r="K35" s="21">
        <v>3</v>
      </c>
      <c r="L35" s="21">
        <v>5</v>
      </c>
      <c r="M35" s="21">
        <v>6</v>
      </c>
      <c r="N35" s="21">
        <v>5</v>
      </c>
      <c r="O35" s="21">
        <v>1</v>
      </c>
      <c r="P35" s="21">
        <f t="shared" si="0"/>
        <v>34</v>
      </c>
    </row>
    <row r="36" spans="1:16" x14ac:dyDescent="0.2">
      <c r="A36" s="148"/>
      <c r="B36" s="148"/>
      <c r="C36" s="151"/>
      <c r="D36" s="19">
        <v>2022</v>
      </c>
      <c r="E36" s="20">
        <v>0</v>
      </c>
      <c r="F36" s="20">
        <v>5</v>
      </c>
      <c r="G36" s="21">
        <v>2</v>
      </c>
      <c r="H36" s="21">
        <v>4</v>
      </c>
      <c r="I36" s="21">
        <v>2</v>
      </c>
      <c r="J36" s="21">
        <v>1</v>
      </c>
      <c r="K36" s="21">
        <v>3</v>
      </c>
      <c r="L36" s="21">
        <v>5</v>
      </c>
      <c r="M36" s="21">
        <v>6</v>
      </c>
      <c r="N36" s="21">
        <v>5</v>
      </c>
      <c r="O36" s="21">
        <v>1</v>
      </c>
      <c r="P36" s="21">
        <f t="shared" si="0"/>
        <v>34</v>
      </c>
    </row>
    <row r="37" spans="1:16" x14ac:dyDescent="0.2">
      <c r="A37" s="149"/>
      <c r="B37" s="149"/>
      <c r="C37" s="152"/>
      <c r="D37" s="19">
        <v>2023</v>
      </c>
      <c r="E37" s="20">
        <v>0</v>
      </c>
      <c r="F37" s="20">
        <v>5</v>
      </c>
      <c r="G37" s="21">
        <v>2</v>
      </c>
      <c r="H37" s="21">
        <v>8</v>
      </c>
      <c r="I37" s="21">
        <v>2</v>
      </c>
      <c r="J37" s="21">
        <v>1</v>
      </c>
      <c r="K37" s="21">
        <v>3</v>
      </c>
      <c r="L37" s="21">
        <v>5</v>
      </c>
      <c r="M37" s="21">
        <v>6</v>
      </c>
      <c r="N37" s="21">
        <v>5</v>
      </c>
      <c r="O37" s="21">
        <v>2</v>
      </c>
      <c r="P37" s="21">
        <f t="shared" si="0"/>
        <v>39</v>
      </c>
    </row>
    <row r="38" spans="1:16" x14ac:dyDescent="0.2">
      <c r="A38" s="129">
        <v>13</v>
      </c>
      <c r="B38" s="129" t="s">
        <v>119</v>
      </c>
      <c r="C38" s="132" t="s">
        <v>120</v>
      </c>
      <c r="D38" s="22">
        <v>2021</v>
      </c>
      <c r="E38" s="23">
        <v>0</v>
      </c>
      <c r="F38" s="23">
        <v>5</v>
      </c>
      <c r="G38" s="24">
        <v>3</v>
      </c>
      <c r="H38" s="24">
        <v>2</v>
      </c>
      <c r="I38" s="24">
        <v>2</v>
      </c>
      <c r="J38" s="24">
        <v>1</v>
      </c>
      <c r="K38" s="24">
        <v>2</v>
      </c>
      <c r="L38" s="24">
        <v>5</v>
      </c>
      <c r="M38" s="24">
        <v>6</v>
      </c>
      <c r="N38" s="24">
        <v>5</v>
      </c>
      <c r="O38" s="24">
        <v>2</v>
      </c>
      <c r="P38" s="24">
        <f t="shared" si="0"/>
        <v>33</v>
      </c>
    </row>
    <row r="39" spans="1:16" x14ac:dyDescent="0.2">
      <c r="A39" s="130"/>
      <c r="B39" s="130"/>
      <c r="C39" s="133"/>
      <c r="D39" s="22">
        <v>2022</v>
      </c>
      <c r="E39" s="23">
        <v>0</v>
      </c>
      <c r="F39" s="23">
        <v>5</v>
      </c>
      <c r="G39" s="24">
        <v>3</v>
      </c>
      <c r="H39" s="24">
        <v>2</v>
      </c>
      <c r="I39" s="24">
        <v>2</v>
      </c>
      <c r="J39" s="24">
        <v>1</v>
      </c>
      <c r="K39" s="24">
        <v>2</v>
      </c>
      <c r="L39" s="24">
        <v>5</v>
      </c>
      <c r="M39" s="24">
        <v>6</v>
      </c>
      <c r="N39" s="24">
        <v>5</v>
      </c>
      <c r="O39" s="24">
        <v>1</v>
      </c>
      <c r="P39" s="24">
        <f t="shared" si="0"/>
        <v>32</v>
      </c>
    </row>
    <row r="40" spans="1:16" x14ac:dyDescent="0.2">
      <c r="A40" s="131"/>
      <c r="B40" s="131"/>
      <c r="C40" s="134"/>
      <c r="D40" s="22">
        <v>2023</v>
      </c>
      <c r="E40" s="23">
        <v>0</v>
      </c>
      <c r="F40" s="23">
        <v>5</v>
      </c>
      <c r="G40" s="24">
        <v>2</v>
      </c>
      <c r="H40" s="24">
        <v>3</v>
      </c>
      <c r="I40" s="24">
        <v>2</v>
      </c>
      <c r="J40" s="24">
        <v>1</v>
      </c>
      <c r="K40" s="24">
        <v>2</v>
      </c>
      <c r="L40" s="24">
        <v>5</v>
      </c>
      <c r="M40" s="24">
        <v>6</v>
      </c>
      <c r="N40" s="24">
        <v>5</v>
      </c>
      <c r="O40" s="24">
        <v>4</v>
      </c>
      <c r="P40" s="24">
        <f t="shared" si="0"/>
        <v>35</v>
      </c>
    </row>
    <row r="41" spans="1:16" x14ac:dyDescent="0.2">
      <c r="A41" s="135">
        <v>14</v>
      </c>
      <c r="B41" s="135" t="s">
        <v>121</v>
      </c>
      <c r="C41" s="138" t="s">
        <v>122</v>
      </c>
      <c r="D41" s="25">
        <v>2021</v>
      </c>
      <c r="E41" s="26">
        <v>0</v>
      </c>
      <c r="F41" s="26">
        <v>6</v>
      </c>
      <c r="G41" s="27">
        <v>3</v>
      </c>
      <c r="H41" s="27">
        <v>12</v>
      </c>
      <c r="I41" s="27">
        <v>4</v>
      </c>
      <c r="J41" s="27">
        <v>1</v>
      </c>
      <c r="K41" s="27">
        <v>2</v>
      </c>
      <c r="L41" s="27">
        <v>5</v>
      </c>
      <c r="M41" s="27">
        <v>6</v>
      </c>
      <c r="N41" s="27">
        <v>5</v>
      </c>
      <c r="O41" s="27">
        <v>4</v>
      </c>
      <c r="P41" s="27">
        <f t="shared" si="0"/>
        <v>48</v>
      </c>
    </row>
    <row r="42" spans="1:16" x14ac:dyDescent="0.2">
      <c r="A42" s="136"/>
      <c r="B42" s="136"/>
      <c r="C42" s="139"/>
      <c r="D42" s="25">
        <v>2022</v>
      </c>
      <c r="E42" s="26">
        <v>0</v>
      </c>
      <c r="F42" s="26">
        <v>6</v>
      </c>
      <c r="G42" s="27">
        <v>1</v>
      </c>
      <c r="H42" s="27">
        <v>23</v>
      </c>
      <c r="I42" s="27">
        <v>8</v>
      </c>
      <c r="J42" s="27">
        <v>4</v>
      </c>
      <c r="K42" s="27">
        <v>2</v>
      </c>
      <c r="L42" s="27">
        <v>5</v>
      </c>
      <c r="M42" s="27">
        <v>6</v>
      </c>
      <c r="N42" s="27">
        <v>5</v>
      </c>
      <c r="O42" s="27">
        <v>9</v>
      </c>
      <c r="P42" s="27">
        <f t="shared" si="0"/>
        <v>69</v>
      </c>
    </row>
    <row r="43" spans="1:16" x14ac:dyDescent="0.2">
      <c r="A43" s="137"/>
      <c r="B43" s="137"/>
      <c r="C43" s="140"/>
      <c r="D43" s="25">
        <v>2023</v>
      </c>
      <c r="E43" s="26">
        <v>0</v>
      </c>
      <c r="F43" s="26">
        <v>6</v>
      </c>
      <c r="G43" s="27">
        <v>3</v>
      </c>
      <c r="H43" s="27">
        <v>5</v>
      </c>
      <c r="I43" s="27">
        <v>6</v>
      </c>
      <c r="J43" s="27">
        <v>1</v>
      </c>
      <c r="K43" s="27">
        <v>2</v>
      </c>
      <c r="L43" s="27">
        <v>5</v>
      </c>
      <c r="M43" s="27">
        <v>6</v>
      </c>
      <c r="N43" s="27">
        <v>5</v>
      </c>
      <c r="O43" s="27">
        <v>4</v>
      </c>
      <c r="P43" s="27">
        <f t="shared" si="0"/>
        <v>43</v>
      </c>
    </row>
    <row r="44" spans="1:16" x14ac:dyDescent="0.2">
      <c r="A44" s="141">
        <v>15</v>
      </c>
      <c r="B44" s="141" t="s">
        <v>123</v>
      </c>
      <c r="C44" s="144" t="s">
        <v>124</v>
      </c>
      <c r="D44" s="28">
        <v>2021</v>
      </c>
      <c r="E44" s="29">
        <v>0</v>
      </c>
      <c r="F44" s="29">
        <v>5</v>
      </c>
      <c r="G44" s="30">
        <v>1</v>
      </c>
      <c r="H44" s="30">
        <v>4</v>
      </c>
      <c r="I44" s="30">
        <v>2</v>
      </c>
      <c r="J44" s="30">
        <v>1</v>
      </c>
      <c r="K44" s="30">
        <v>3</v>
      </c>
      <c r="L44" s="30">
        <v>5</v>
      </c>
      <c r="M44" s="30">
        <v>3</v>
      </c>
      <c r="N44" s="30">
        <v>5</v>
      </c>
      <c r="O44" s="30">
        <v>1</v>
      </c>
      <c r="P44" s="30">
        <f t="shared" si="0"/>
        <v>30</v>
      </c>
    </row>
    <row r="45" spans="1:16" x14ac:dyDescent="0.2">
      <c r="A45" s="142"/>
      <c r="B45" s="142"/>
      <c r="C45" s="145"/>
      <c r="D45" s="28">
        <v>2022</v>
      </c>
      <c r="E45" s="29">
        <v>0</v>
      </c>
      <c r="F45" s="29">
        <v>5</v>
      </c>
      <c r="G45" s="30">
        <v>1</v>
      </c>
      <c r="H45" s="30">
        <v>8</v>
      </c>
      <c r="I45" s="30">
        <v>2</v>
      </c>
      <c r="J45" s="30">
        <v>1</v>
      </c>
      <c r="K45" s="30">
        <v>3</v>
      </c>
      <c r="L45" s="30">
        <v>5</v>
      </c>
      <c r="M45" s="30">
        <v>3</v>
      </c>
      <c r="N45" s="30">
        <v>5</v>
      </c>
      <c r="O45" s="30">
        <v>2</v>
      </c>
      <c r="P45" s="30">
        <f t="shared" si="0"/>
        <v>35</v>
      </c>
    </row>
    <row r="46" spans="1:16" x14ac:dyDescent="0.2">
      <c r="A46" s="143"/>
      <c r="B46" s="143"/>
      <c r="C46" s="146"/>
      <c r="D46" s="28">
        <v>2023</v>
      </c>
      <c r="E46" s="29">
        <v>0</v>
      </c>
      <c r="F46" s="29">
        <v>5</v>
      </c>
      <c r="G46" s="30">
        <v>3</v>
      </c>
      <c r="H46" s="30">
        <v>4</v>
      </c>
      <c r="I46" s="30">
        <v>2</v>
      </c>
      <c r="J46" s="30">
        <v>2</v>
      </c>
      <c r="K46" s="30">
        <v>3</v>
      </c>
      <c r="L46" s="30">
        <v>5</v>
      </c>
      <c r="M46" s="30">
        <v>3</v>
      </c>
      <c r="N46" s="30">
        <v>5</v>
      </c>
      <c r="O46" s="30">
        <v>1</v>
      </c>
      <c r="P46" s="30">
        <f t="shared" si="0"/>
        <v>33</v>
      </c>
    </row>
    <row r="47" spans="1:16" x14ac:dyDescent="0.2">
      <c r="A47" s="123">
        <v>16</v>
      </c>
      <c r="B47" s="123" t="s">
        <v>125</v>
      </c>
      <c r="C47" s="126" t="s">
        <v>126</v>
      </c>
      <c r="D47" s="16">
        <v>2021</v>
      </c>
      <c r="E47" s="17">
        <v>0</v>
      </c>
      <c r="F47" s="17">
        <v>5</v>
      </c>
      <c r="G47" s="18">
        <v>1</v>
      </c>
      <c r="H47" s="18">
        <v>2</v>
      </c>
      <c r="I47" s="18">
        <v>2</v>
      </c>
      <c r="J47" s="18">
        <v>1</v>
      </c>
      <c r="K47" s="18">
        <v>3</v>
      </c>
      <c r="L47" s="18">
        <v>4</v>
      </c>
      <c r="M47" s="18">
        <v>3</v>
      </c>
      <c r="N47" s="18">
        <v>4</v>
      </c>
      <c r="O47" s="18">
        <v>1</v>
      </c>
      <c r="P47" s="18">
        <f t="shared" si="0"/>
        <v>26</v>
      </c>
    </row>
    <row r="48" spans="1:16" x14ac:dyDescent="0.2">
      <c r="A48" s="124"/>
      <c r="B48" s="124"/>
      <c r="C48" s="127"/>
      <c r="D48" s="16">
        <v>2022</v>
      </c>
      <c r="E48" s="17">
        <v>0</v>
      </c>
      <c r="F48" s="17">
        <v>5</v>
      </c>
      <c r="G48" s="18">
        <v>1</v>
      </c>
      <c r="H48" s="18">
        <v>3</v>
      </c>
      <c r="I48" s="18">
        <v>2</v>
      </c>
      <c r="J48" s="18">
        <v>1</v>
      </c>
      <c r="K48" s="18">
        <v>3</v>
      </c>
      <c r="L48" s="18">
        <v>4</v>
      </c>
      <c r="M48" s="18">
        <v>3</v>
      </c>
      <c r="N48" s="18">
        <v>4</v>
      </c>
      <c r="O48" s="18">
        <v>4</v>
      </c>
      <c r="P48" s="18">
        <f t="shared" si="0"/>
        <v>30</v>
      </c>
    </row>
    <row r="49" spans="1:16" x14ac:dyDescent="0.2">
      <c r="A49" s="125"/>
      <c r="B49" s="125"/>
      <c r="C49" s="128"/>
      <c r="D49" s="16">
        <v>2023</v>
      </c>
      <c r="E49" s="17">
        <v>0</v>
      </c>
      <c r="F49" s="17">
        <v>5</v>
      </c>
      <c r="G49" s="18">
        <v>3</v>
      </c>
      <c r="H49" s="18">
        <v>1</v>
      </c>
      <c r="I49" s="18">
        <v>2</v>
      </c>
      <c r="J49" s="18">
        <v>1</v>
      </c>
      <c r="K49" s="18">
        <v>3</v>
      </c>
      <c r="L49" s="18">
        <v>4</v>
      </c>
      <c r="M49" s="18">
        <v>3</v>
      </c>
      <c r="N49" s="18">
        <v>4</v>
      </c>
      <c r="O49" s="18">
        <v>0</v>
      </c>
      <c r="P49" s="18">
        <f t="shared" si="0"/>
        <v>26</v>
      </c>
    </row>
    <row r="50" spans="1:16" x14ac:dyDescent="0.2">
      <c r="A50" s="147">
        <v>17</v>
      </c>
      <c r="B50" s="147" t="s">
        <v>127</v>
      </c>
      <c r="C50" s="150" t="s">
        <v>128</v>
      </c>
      <c r="D50" s="19">
        <v>2021</v>
      </c>
      <c r="E50" s="20">
        <v>0</v>
      </c>
      <c r="F50" s="20">
        <v>4</v>
      </c>
      <c r="G50" s="21">
        <v>3</v>
      </c>
      <c r="H50" s="21">
        <v>23</v>
      </c>
      <c r="I50" s="21">
        <v>8</v>
      </c>
      <c r="J50" s="21">
        <v>4</v>
      </c>
      <c r="K50" s="21">
        <v>3</v>
      </c>
      <c r="L50" s="21">
        <v>4</v>
      </c>
      <c r="M50" s="21">
        <v>3</v>
      </c>
      <c r="N50" s="21">
        <v>4</v>
      </c>
      <c r="O50" s="21">
        <v>9</v>
      </c>
      <c r="P50" s="21">
        <f t="shared" si="0"/>
        <v>65</v>
      </c>
    </row>
    <row r="51" spans="1:16" x14ac:dyDescent="0.2">
      <c r="A51" s="148"/>
      <c r="B51" s="148"/>
      <c r="C51" s="151"/>
      <c r="D51" s="19">
        <v>2022</v>
      </c>
      <c r="E51" s="20">
        <v>0</v>
      </c>
      <c r="F51" s="20">
        <v>4</v>
      </c>
      <c r="G51" s="21">
        <v>2</v>
      </c>
      <c r="H51" s="21">
        <v>5</v>
      </c>
      <c r="I51" s="21">
        <v>6</v>
      </c>
      <c r="J51" s="21">
        <v>1</v>
      </c>
      <c r="K51" s="21">
        <v>3</v>
      </c>
      <c r="L51" s="21">
        <v>4</v>
      </c>
      <c r="M51" s="21">
        <v>3</v>
      </c>
      <c r="N51" s="21">
        <v>4</v>
      </c>
      <c r="O51" s="21">
        <v>4</v>
      </c>
      <c r="P51" s="21">
        <f t="shared" si="0"/>
        <v>36</v>
      </c>
    </row>
    <row r="52" spans="1:16" x14ac:dyDescent="0.2">
      <c r="A52" s="149"/>
      <c r="B52" s="149"/>
      <c r="C52" s="152"/>
      <c r="D52" s="19">
        <v>2023</v>
      </c>
      <c r="E52" s="20">
        <v>0</v>
      </c>
      <c r="F52" s="20">
        <v>4</v>
      </c>
      <c r="G52" s="21">
        <v>3</v>
      </c>
      <c r="H52" s="21">
        <v>10</v>
      </c>
      <c r="I52" s="21">
        <v>2</v>
      </c>
      <c r="J52" s="21">
        <v>1</v>
      </c>
      <c r="K52" s="21">
        <v>3</v>
      </c>
      <c r="L52" s="21">
        <v>4</v>
      </c>
      <c r="M52" s="21">
        <v>3</v>
      </c>
      <c r="N52" s="21">
        <v>4</v>
      </c>
      <c r="O52" s="21">
        <v>2</v>
      </c>
      <c r="P52" s="21">
        <f t="shared" si="0"/>
        <v>36</v>
      </c>
    </row>
    <row r="53" spans="1:16" x14ac:dyDescent="0.2">
      <c r="A53" s="129">
        <v>18</v>
      </c>
      <c r="B53" s="129" t="s">
        <v>129</v>
      </c>
      <c r="C53" s="132" t="s">
        <v>130</v>
      </c>
      <c r="D53" s="22">
        <v>2021</v>
      </c>
      <c r="E53" s="23">
        <v>0</v>
      </c>
      <c r="F53" s="23">
        <v>5</v>
      </c>
      <c r="G53" s="24">
        <v>3</v>
      </c>
      <c r="H53" s="24">
        <v>8</v>
      </c>
      <c r="I53" s="24">
        <v>2</v>
      </c>
      <c r="J53" s="24">
        <v>1</v>
      </c>
      <c r="K53" s="24">
        <v>3</v>
      </c>
      <c r="L53" s="24">
        <v>3</v>
      </c>
      <c r="M53" s="24">
        <v>3</v>
      </c>
      <c r="N53" s="24">
        <v>3</v>
      </c>
      <c r="O53" s="24">
        <v>2</v>
      </c>
      <c r="P53" s="24">
        <f t="shared" si="0"/>
        <v>33</v>
      </c>
    </row>
    <row r="54" spans="1:16" x14ac:dyDescent="0.2">
      <c r="A54" s="130"/>
      <c r="B54" s="130"/>
      <c r="C54" s="133"/>
      <c r="D54" s="22">
        <v>2022</v>
      </c>
      <c r="E54" s="23">
        <v>0</v>
      </c>
      <c r="F54" s="23">
        <v>5</v>
      </c>
      <c r="G54" s="24">
        <v>2</v>
      </c>
      <c r="H54" s="24">
        <v>4</v>
      </c>
      <c r="I54" s="24">
        <v>2</v>
      </c>
      <c r="J54" s="24">
        <v>2</v>
      </c>
      <c r="K54" s="24">
        <v>3</v>
      </c>
      <c r="L54" s="24">
        <v>3</v>
      </c>
      <c r="M54" s="24">
        <v>3</v>
      </c>
      <c r="N54" s="24">
        <v>3</v>
      </c>
      <c r="O54" s="24">
        <v>1</v>
      </c>
      <c r="P54" s="24">
        <f t="shared" si="0"/>
        <v>28</v>
      </c>
    </row>
    <row r="55" spans="1:16" x14ac:dyDescent="0.2">
      <c r="A55" s="131"/>
      <c r="B55" s="131"/>
      <c r="C55" s="134"/>
      <c r="D55" s="22">
        <v>2023</v>
      </c>
      <c r="E55" s="23">
        <v>0</v>
      </c>
      <c r="F55" s="23">
        <v>5</v>
      </c>
      <c r="G55" s="24">
        <v>3</v>
      </c>
      <c r="H55" s="24">
        <v>4</v>
      </c>
      <c r="I55" s="24">
        <v>2</v>
      </c>
      <c r="J55" s="24">
        <v>1</v>
      </c>
      <c r="K55" s="24">
        <v>3</v>
      </c>
      <c r="L55" s="24">
        <v>3</v>
      </c>
      <c r="M55" s="24">
        <v>3</v>
      </c>
      <c r="N55" s="24">
        <v>3</v>
      </c>
      <c r="O55" s="24">
        <v>2</v>
      </c>
      <c r="P55" s="24">
        <f t="shared" si="0"/>
        <v>29</v>
      </c>
    </row>
    <row r="56" spans="1:16" x14ac:dyDescent="0.2">
      <c r="A56" s="135">
        <v>19</v>
      </c>
      <c r="B56" s="135" t="s">
        <v>131</v>
      </c>
      <c r="C56" s="138" t="s">
        <v>132</v>
      </c>
      <c r="D56" s="25">
        <v>2021</v>
      </c>
      <c r="E56" s="26">
        <v>0</v>
      </c>
      <c r="F56" s="26">
        <v>5</v>
      </c>
      <c r="G56" s="27">
        <v>1</v>
      </c>
      <c r="H56" s="27">
        <v>3</v>
      </c>
      <c r="I56" s="27">
        <v>2</v>
      </c>
      <c r="J56" s="27">
        <v>1</v>
      </c>
      <c r="K56" s="27">
        <v>3</v>
      </c>
      <c r="L56" s="27">
        <v>3</v>
      </c>
      <c r="M56" s="27">
        <v>3</v>
      </c>
      <c r="N56" s="27">
        <v>3</v>
      </c>
      <c r="O56" s="27">
        <v>4</v>
      </c>
      <c r="P56" s="27">
        <f t="shared" si="0"/>
        <v>28</v>
      </c>
    </row>
    <row r="57" spans="1:16" x14ac:dyDescent="0.2">
      <c r="A57" s="136"/>
      <c r="B57" s="136"/>
      <c r="C57" s="139"/>
      <c r="D57" s="25">
        <v>2022</v>
      </c>
      <c r="E57" s="26">
        <v>0</v>
      </c>
      <c r="F57" s="26">
        <v>5</v>
      </c>
      <c r="G57" s="27">
        <v>2</v>
      </c>
      <c r="H57" s="27">
        <v>1</v>
      </c>
      <c r="I57" s="27">
        <v>2</v>
      </c>
      <c r="J57" s="27">
        <v>1</v>
      </c>
      <c r="K57" s="27">
        <v>3</v>
      </c>
      <c r="L57" s="27">
        <v>3</v>
      </c>
      <c r="M57" s="27">
        <v>3</v>
      </c>
      <c r="N57" s="27">
        <v>3</v>
      </c>
      <c r="O57" s="27">
        <v>0</v>
      </c>
      <c r="P57" s="27">
        <f t="shared" si="0"/>
        <v>23</v>
      </c>
    </row>
    <row r="58" spans="1:16" x14ac:dyDescent="0.2">
      <c r="A58" s="137"/>
      <c r="B58" s="137"/>
      <c r="C58" s="140"/>
      <c r="D58" s="25">
        <v>2023</v>
      </c>
      <c r="E58" s="26">
        <v>0</v>
      </c>
      <c r="F58" s="26">
        <v>5</v>
      </c>
      <c r="G58" s="27">
        <v>3</v>
      </c>
      <c r="H58" s="27">
        <v>4</v>
      </c>
      <c r="I58" s="27">
        <v>2</v>
      </c>
      <c r="J58" s="27">
        <v>1</v>
      </c>
      <c r="K58" s="27">
        <v>3</v>
      </c>
      <c r="L58" s="27">
        <v>3</v>
      </c>
      <c r="M58" s="27">
        <v>3</v>
      </c>
      <c r="N58" s="27">
        <v>3</v>
      </c>
      <c r="O58" s="27">
        <v>2</v>
      </c>
      <c r="P58" s="27">
        <f t="shared" si="0"/>
        <v>29</v>
      </c>
    </row>
    <row r="59" spans="1:16" x14ac:dyDescent="0.2">
      <c r="A59" s="141">
        <v>20</v>
      </c>
      <c r="B59" s="141" t="s">
        <v>133</v>
      </c>
      <c r="C59" s="144" t="s">
        <v>134</v>
      </c>
      <c r="D59" s="28">
        <v>2021</v>
      </c>
      <c r="E59" s="29">
        <v>0</v>
      </c>
      <c r="F59" s="29">
        <v>5</v>
      </c>
      <c r="G59" s="30">
        <v>2</v>
      </c>
      <c r="H59" s="30">
        <v>5</v>
      </c>
      <c r="I59" s="30">
        <v>6</v>
      </c>
      <c r="J59" s="30">
        <v>1</v>
      </c>
      <c r="K59" s="30">
        <v>3</v>
      </c>
      <c r="L59" s="30">
        <v>3</v>
      </c>
      <c r="M59" s="30">
        <v>3</v>
      </c>
      <c r="N59" s="30">
        <v>3</v>
      </c>
      <c r="O59" s="30">
        <v>4</v>
      </c>
      <c r="P59" s="30">
        <f t="shared" si="0"/>
        <v>35</v>
      </c>
    </row>
    <row r="60" spans="1:16" x14ac:dyDescent="0.2">
      <c r="A60" s="142"/>
      <c r="B60" s="142"/>
      <c r="C60" s="145"/>
      <c r="D60" s="28">
        <v>2022</v>
      </c>
      <c r="E60" s="29">
        <v>0</v>
      </c>
      <c r="F60" s="29">
        <v>5</v>
      </c>
      <c r="G60" s="30">
        <v>2</v>
      </c>
      <c r="H60" s="30">
        <v>10</v>
      </c>
      <c r="I60" s="30">
        <v>2</v>
      </c>
      <c r="J60" s="30">
        <v>1</v>
      </c>
      <c r="K60" s="30">
        <v>3</v>
      </c>
      <c r="L60" s="30">
        <v>3</v>
      </c>
      <c r="M60" s="30">
        <v>3</v>
      </c>
      <c r="N60" s="30">
        <v>3</v>
      </c>
      <c r="O60" s="30">
        <v>2</v>
      </c>
      <c r="P60" s="30">
        <f t="shared" si="0"/>
        <v>34</v>
      </c>
    </row>
    <row r="61" spans="1:16" x14ac:dyDescent="0.2">
      <c r="A61" s="143"/>
      <c r="B61" s="143"/>
      <c r="C61" s="146"/>
      <c r="D61" s="28">
        <v>2023</v>
      </c>
      <c r="E61" s="29">
        <v>0</v>
      </c>
      <c r="F61" s="29">
        <v>5</v>
      </c>
      <c r="G61" s="30">
        <v>2</v>
      </c>
      <c r="H61" s="30">
        <v>4</v>
      </c>
      <c r="I61" s="30">
        <v>2</v>
      </c>
      <c r="J61" s="30">
        <v>1</v>
      </c>
      <c r="K61" s="30">
        <v>3</v>
      </c>
      <c r="L61" s="30">
        <v>3</v>
      </c>
      <c r="M61" s="30">
        <v>3</v>
      </c>
      <c r="N61" s="30">
        <v>3</v>
      </c>
      <c r="O61" s="30">
        <v>7</v>
      </c>
      <c r="P61" s="30">
        <f t="shared" si="0"/>
        <v>33</v>
      </c>
    </row>
    <row r="62" spans="1:16" x14ac:dyDescent="0.2">
      <c r="A62" s="123">
        <v>21</v>
      </c>
      <c r="B62" s="123" t="s">
        <v>135</v>
      </c>
      <c r="C62" s="126" t="s">
        <v>144</v>
      </c>
      <c r="D62" s="16">
        <v>2021</v>
      </c>
      <c r="E62" s="17">
        <v>0</v>
      </c>
      <c r="F62" s="17">
        <v>3</v>
      </c>
      <c r="G62" s="18">
        <v>2</v>
      </c>
      <c r="H62" s="18">
        <v>4</v>
      </c>
      <c r="I62" s="18">
        <v>2</v>
      </c>
      <c r="J62" s="18">
        <v>2</v>
      </c>
      <c r="K62" s="18">
        <v>3</v>
      </c>
      <c r="L62" s="18">
        <v>3</v>
      </c>
      <c r="M62" s="18">
        <v>5</v>
      </c>
      <c r="N62" s="18">
        <v>3</v>
      </c>
      <c r="O62" s="18">
        <v>1</v>
      </c>
      <c r="P62" s="18">
        <f t="shared" si="0"/>
        <v>28</v>
      </c>
    </row>
    <row r="63" spans="1:16" x14ac:dyDescent="0.2">
      <c r="A63" s="124"/>
      <c r="B63" s="124"/>
      <c r="C63" s="127"/>
      <c r="D63" s="16">
        <v>2022</v>
      </c>
      <c r="E63" s="17">
        <v>0</v>
      </c>
      <c r="F63" s="17">
        <v>3</v>
      </c>
      <c r="G63" s="18">
        <v>3</v>
      </c>
      <c r="H63" s="18">
        <v>4</v>
      </c>
      <c r="I63" s="18">
        <v>2</v>
      </c>
      <c r="J63" s="18">
        <v>1</v>
      </c>
      <c r="K63" s="18">
        <v>3</v>
      </c>
      <c r="L63" s="18">
        <v>3</v>
      </c>
      <c r="M63" s="18">
        <v>5</v>
      </c>
      <c r="N63" s="18">
        <v>3</v>
      </c>
      <c r="O63" s="18">
        <v>2</v>
      </c>
      <c r="P63" s="18">
        <f t="shared" si="0"/>
        <v>29</v>
      </c>
    </row>
    <row r="64" spans="1:16" x14ac:dyDescent="0.2">
      <c r="A64" s="125"/>
      <c r="B64" s="125"/>
      <c r="C64" s="128"/>
      <c r="D64" s="16">
        <v>2023</v>
      </c>
      <c r="E64" s="17">
        <v>0</v>
      </c>
      <c r="F64" s="17">
        <v>3</v>
      </c>
      <c r="G64" s="18">
        <v>2</v>
      </c>
      <c r="H64" s="18">
        <v>0</v>
      </c>
      <c r="I64" s="18">
        <v>2</v>
      </c>
      <c r="J64" s="18">
        <v>1</v>
      </c>
      <c r="K64" s="18">
        <v>3</v>
      </c>
      <c r="L64" s="18">
        <v>3</v>
      </c>
      <c r="M64" s="18">
        <v>5</v>
      </c>
      <c r="N64" s="18">
        <v>3</v>
      </c>
      <c r="O64" s="18">
        <v>0</v>
      </c>
      <c r="P64" s="18">
        <f t="shared" si="0"/>
        <v>22</v>
      </c>
    </row>
    <row r="65" spans="1:16" x14ac:dyDescent="0.2">
      <c r="A65" s="147">
        <v>22</v>
      </c>
      <c r="B65" s="147" t="s">
        <v>136</v>
      </c>
      <c r="C65" s="150" t="s">
        <v>137</v>
      </c>
      <c r="D65" s="19">
        <v>2021</v>
      </c>
      <c r="E65" s="20">
        <v>0</v>
      </c>
      <c r="F65" s="20">
        <v>3</v>
      </c>
      <c r="G65" s="21">
        <v>1</v>
      </c>
      <c r="H65" s="21">
        <v>1</v>
      </c>
      <c r="I65" s="21">
        <v>2</v>
      </c>
      <c r="J65" s="21">
        <v>1</v>
      </c>
      <c r="K65" s="21">
        <v>2</v>
      </c>
      <c r="L65" s="21">
        <v>4</v>
      </c>
      <c r="M65" s="21">
        <v>5</v>
      </c>
      <c r="N65" s="21">
        <v>4</v>
      </c>
      <c r="O65" s="21">
        <v>0</v>
      </c>
      <c r="P65" s="21">
        <f t="shared" si="0"/>
        <v>23</v>
      </c>
    </row>
    <row r="66" spans="1:16" x14ac:dyDescent="0.2">
      <c r="A66" s="148"/>
      <c r="B66" s="148"/>
      <c r="C66" s="151"/>
      <c r="D66" s="19">
        <v>2022</v>
      </c>
      <c r="E66" s="20">
        <v>0</v>
      </c>
      <c r="F66" s="20">
        <v>3</v>
      </c>
      <c r="G66" s="21">
        <v>2</v>
      </c>
      <c r="H66" s="21">
        <v>4</v>
      </c>
      <c r="I66" s="21">
        <v>2</v>
      </c>
      <c r="J66" s="21">
        <v>1</v>
      </c>
      <c r="K66" s="21">
        <v>2</v>
      </c>
      <c r="L66" s="21">
        <v>4</v>
      </c>
      <c r="M66" s="21">
        <v>5</v>
      </c>
      <c r="N66" s="21">
        <v>4</v>
      </c>
      <c r="O66" s="21">
        <v>2</v>
      </c>
      <c r="P66" s="21">
        <f t="shared" si="0"/>
        <v>29</v>
      </c>
    </row>
    <row r="67" spans="1:16" x14ac:dyDescent="0.2">
      <c r="A67" s="149"/>
      <c r="B67" s="149"/>
      <c r="C67" s="152"/>
      <c r="D67" s="19">
        <v>2023</v>
      </c>
      <c r="E67" s="20">
        <v>0</v>
      </c>
      <c r="F67" s="20">
        <v>3</v>
      </c>
      <c r="G67" s="21">
        <v>2</v>
      </c>
      <c r="H67" s="21">
        <v>11</v>
      </c>
      <c r="I67" s="21">
        <v>3</v>
      </c>
      <c r="J67" s="21">
        <v>1</v>
      </c>
      <c r="K67" s="21">
        <v>2</v>
      </c>
      <c r="L67" s="21">
        <v>4</v>
      </c>
      <c r="M67" s="21">
        <v>5</v>
      </c>
      <c r="N67" s="21">
        <v>4</v>
      </c>
      <c r="O67" s="21">
        <v>7</v>
      </c>
      <c r="P67" s="21">
        <f t="shared" ref="P67:P130" si="1">SUM(E67:O67)</f>
        <v>42</v>
      </c>
    </row>
    <row r="68" spans="1:16" x14ac:dyDescent="0.2">
      <c r="A68" s="129">
        <v>23</v>
      </c>
      <c r="B68" s="129" t="s">
        <v>138</v>
      </c>
      <c r="C68" s="132" t="s">
        <v>139</v>
      </c>
      <c r="D68" s="22">
        <v>2021</v>
      </c>
      <c r="E68" s="23">
        <v>0</v>
      </c>
      <c r="F68" s="23">
        <v>3</v>
      </c>
      <c r="G68" s="24">
        <v>1</v>
      </c>
      <c r="H68" s="24">
        <v>10</v>
      </c>
      <c r="I68" s="24">
        <v>2</v>
      </c>
      <c r="J68" s="24">
        <v>1</v>
      </c>
      <c r="K68" s="24">
        <v>2</v>
      </c>
      <c r="L68" s="24">
        <v>4</v>
      </c>
      <c r="M68" s="24">
        <v>5</v>
      </c>
      <c r="N68" s="24">
        <v>4</v>
      </c>
      <c r="O68" s="24">
        <v>2</v>
      </c>
      <c r="P68" s="24">
        <f t="shared" si="1"/>
        <v>34</v>
      </c>
    </row>
    <row r="69" spans="1:16" x14ac:dyDescent="0.2">
      <c r="A69" s="130"/>
      <c r="B69" s="130"/>
      <c r="C69" s="133"/>
      <c r="D69" s="22">
        <v>2022</v>
      </c>
      <c r="E69" s="23">
        <v>0</v>
      </c>
      <c r="F69" s="23">
        <v>3</v>
      </c>
      <c r="G69" s="24">
        <v>2</v>
      </c>
      <c r="H69" s="24">
        <v>4</v>
      </c>
      <c r="I69" s="24">
        <v>2</v>
      </c>
      <c r="J69" s="24">
        <v>1</v>
      </c>
      <c r="K69" s="24">
        <v>2</v>
      </c>
      <c r="L69" s="24">
        <v>4</v>
      </c>
      <c r="M69" s="24">
        <v>5</v>
      </c>
      <c r="N69" s="24">
        <v>4</v>
      </c>
      <c r="O69" s="24">
        <v>7</v>
      </c>
      <c r="P69" s="24">
        <f t="shared" si="1"/>
        <v>34</v>
      </c>
    </row>
    <row r="70" spans="1:16" x14ac:dyDescent="0.2">
      <c r="A70" s="131"/>
      <c r="B70" s="131"/>
      <c r="C70" s="134"/>
      <c r="D70" s="22">
        <v>2023</v>
      </c>
      <c r="E70" s="23">
        <v>0</v>
      </c>
      <c r="F70" s="23">
        <v>3</v>
      </c>
      <c r="G70" s="24">
        <v>2</v>
      </c>
      <c r="H70" s="24">
        <v>3</v>
      </c>
      <c r="I70" s="24">
        <v>2</v>
      </c>
      <c r="J70" s="24">
        <v>1</v>
      </c>
      <c r="K70" s="24">
        <v>2</v>
      </c>
      <c r="L70" s="24">
        <v>4</v>
      </c>
      <c r="M70" s="24">
        <v>5</v>
      </c>
      <c r="N70" s="24">
        <v>4</v>
      </c>
      <c r="O70" s="24">
        <v>1</v>
      </c>
      <c r="P70" s="24">
        <f t="shared" si="1"/>
        <v>27</v>
      </c>
    </row>
    <row r="71" spans="1:16" x14ac:dyDescent="0.2">
      <c r="A71" s="135">
        <v>24</v>
      </c>
      <c r="B71" s="135" t="s">
        <v>140</v>
      </c>
      <c r="C71" s="138" t="s">
        <v>141</v>
      </c>
      <c r="D71" s="25">
        <v>2021</v>
      </c>
      <c r="E71" s="26">
        <v>0</v>
      </c>
      <c r="F71" s="26">
        <v>3</v>
      </c>
      <c r="G71" s="27">
        <v>2</v>
      </c>
      <c r="H71" s="27">
        <v>4</v>
      </c>
      <c r="I71" s="27">
        <v>2</v>
      </c>
      <c r="J71" s="27">
        <v>1</v>
      </c>
      <c r="K71" s="27">
        <v>2</v>
      </c>
      <c r="L71" s="27">
        <v>4</v>
      </c>
      <c r="M71" s="27">
        <v>5</v>
      </c>
      <c r="N71" s="27">
        <v>4</v>
      </c>
      <c r="O71" s="27">
        <v>2</v>
      </c>
      <c r="P71" s="27">
        <f t="shared" si="1"/>
        <v>29</v>
      </c>
    </row>
    <row r="72" spans="1:16" x14ac:dyDescent="0.2">
      <c r="A72" s="136"/>
      <c r="B72" s="136"/>
      <c r="C72" s="139"/>
      <c r="D72" s="25">
        <v>2022</v>
      </c>
      <c r="E72" s="26">
        <v>0</v>
      </c>
      <c r="F72" s="26">
        <v>3</v>
      </c>
      <c r="G72" s="27">
        <v>2</v>
      </c>
      <c r="H72" s="27">
        <v>0</v>
      </c>
      <c r="I72" s="27">
        <v>2</v>
      </c>
      <c r="J72" s="27">
        <v>1</v>
      </c>
      <c r="K72" s="27">
        <v>2</v>
      </c>
      <c r="L72" s="27">
        <v>4</v>
      </c>
      <c r="M72" s="27">
        <v>5</v>
      </c>
      <c r="N72" s="27">
        <v>4</v>
      </c>
      <c r="O72" s="27">
        <v>0</v>
      </c>
      <c r="P72" s="27">
        <f t="shared" si="1"/>
        <v>23</v>
      </c>
    </row>
    <row r="73" spans="1:16" x14ac:dyDescent="0.2">
      <c r="A73" s="137"/>
      <c r="B73" s="137"/>
      <c r="C73" s="140"/>
      <c r="D73" s="25">
        <v>2023</v>
      </c>
      <c r="E73" s="26">
        <v>0</v>
      </c>
      <c r="F73" s="26">
        <v>3</v>
      </c>
      <c r="G73" s="27">
        <v>2</v>
      </c>
      <c r="H73" s="27">
        <v>2</v>
      </c>
      <c r="I73" s="27">
        <v>2</v>
      </c>
      <c r="J73" s="27">
        <v>1</v>
      </c>
      <c r="K73" s="27">
        <v>2</v>
      </c>
      <c r="L73" s="27">
        <v>4</v>
      </c>
      <c r="M73" s="27">
        <v>5</v>
      </c>
      <c r="N73" s="27">
        <v>4</v>
      </c>
      <c r="O73" s="27">
        <v>2</v>
      </c>
      <c r="P73" s="27">
        <f t="shared" si="1"/>
        <v>27</v>
      </c>
    </row>
    <row r="74" spans="1:16" x14ac:dyDescent="0.2">
      <c r="A74" s="141">
        <v>25</v>
      </c>
      <c r="B74" s="141" t="s">
        <v>142</v>
      </c>
      <c r="C74" s="144" t="s">
        <v>143</v>
      </c>
      <c r="D74" s="28">
        <v>2021</v>
      </c>
      <c r="E74" s="29">
        <v>0</v>
      </c>
      <c r="F74" s="29">
        <v>3</v>
      </c>
      <c r="G74" s="30">
        <v>2</v>
      </c>
      <c r="H74" s="30">
        <v>4</v>
      </c>
      <c r="I74" s="30">
        <v>2</v>
      </c>
      <c r="J74" s="30">
        <v>1</v>
      </c>
      <c r="K74" s="30">
        <v>2</v>
      </c>
      <c r="L74" s="30">
        <v>4</v>
      </c>
      <c r="M74" s="30">
        <v>5</v>
      </c>
      <c r="N74" s="30">
        <v>4</v>
      </c>
      <c r="O74" s="30">
        <v>2</v>
      </c>
      <c r="P74" s="30">
        <f t="shared" si="1"/>
        <v>29</v>
      </c>
    </row>
    <row r="75" spans="1:16" x14ac:dyDescent="0.2">
      <c r="A75" s="142"/>
      <c r="B75" s="142"/>
      <c r="C75" s="145"/>
      <c r="D75" s="28">
        <v>2022</v>
      </c>
      <c r="E75" s="29">
        <v>0</v>
      </c>
      <c r="F75" s="29">
        <v>3</v>
      </c>
      <c r="G75" s="30">
        <v>3</v>
      </c>
      <c r="H75" s="30">
        <v>11</v>
      </c>
      <c r="I75" s="30">
        <v>3</v>
      </c>
      <c r="J75" s="30">
        <v>1</v>
      </c>
      <c r="K75" s="30">
        <v>2</v>
      </c>
      <c r="L75" s="30">
        <v>4</v>
      </c>
      <c r="M75" s="30">
        <v>5</v>
      </c>
      <c r="N75" s="30">
        <v>4</v>
      </c>
      <c r="O75" s="30">
        <v>7</v>
      </c>
      <c r="P75" s="30">
        <f t="shared" si="1"/>
        <v>43</v>
      </c>
    </row>
    <row r="76" spans="1:16" x14ac:dyDescent="0.2">
      <c r="A76" s="143"/>
      <c r="B76" s="143"/>
      <c r="C76" s="146"/>
      <c r="D76" s="28">
        <v>2023</v>
      </c>
      <c r="E76" s="29">
        <v>0</v>
      </c>
      <c r="F76" s="29">
        <v>3</v>
      </c>
      <c r="G76" s="30">
        <v>3</v>
      </c>
      <c r="H76" s="30">
        <v>12</v>
      </c>
      <c r="I76" s="30">
        <v>4</v>
      </c>
      <c r="J76" s="30">
        <v>1</v>
      </c>
      <c r="K76" s="30">
        <v>2</v>
      </c>
      <c r="L76" s="30">
        <v>4</v>
      </c>
      <c r="M76" s="30">
        <v>5</v>
      </c>
      <c r="N76" s="30">
        <v>4</v>
      </c>
      <c r="O76" s="30">
        <v>4</v>
      </c>
      <c r="P76" s="30">
        <f t="shared" si="1"/>
        <v>42</v>
      </c>
    </row>
    <row r="77" spans="1:16" x14ac:dyDescent="0.2">
      <c r="A77" s="123">
        <v>26</v>
      </c>
      <c r="B77" s="123" t="s">
        <v>3</v>
      </c>
      <c r="C77" s="126" t="s">
        <v>4</v>
      </c>
      <c r="D77" s="16">
        <v>2021</v>
      </c>
      <c r="E77" s="17">
        <v>0</v>
      </c>
      <c r="F77" s="17">
        <v>5</v>
      </c>
      <c r="G77" s="18">
        <v>2</v>
      </c>
      <c r="H77" s="18">
        <v>4</v>
      </c>
      <c r="I77" s="18">
        <v>2</v>
      </c>
      <c r="J77" s="18">
        <v>1</v>
      </c>
      <c r="K77" s="18">
        <v>4</v>
      </c>
      <c r="L77" s="18">
        <v>3</v>
      </c>
      <c r="M77" s="18">
        <v>5</v>
      </c>
      <c r="N77" s="18">
        <v>3</v>
      </c>
      <c r="O77" s="18">
        <v>7</v>
      </c>
      <c r="P77" s="18">
        <f t="shared" si="1"/>
        <v>36</v>
      </c>
    </row>
    <row r="78" spans="1:16" x14ac:dyDescent="0.2">
      <c r="A78" s="124"/>
      <c r="B78" s="124"/>
      <c r="C78" s="127"/>
      <c r="D78" s="16">
        <v>2022</v>
      </c>
      <c r="E78" s="17">
        <v>0</v>
      </c>
      <c r="F78" s="17">
        <v>5</v>
      </c>
      <c r="G78" s="18">
        <v>3</v>
      </c>
      <c r="H78" s="18">
        <v>3</v>
      </c>
      <c r="I78" s="18">
        <v>2</v>
      </c>
      <c r="J78" s="18">
        <v>1</v>
      </c>
      <c r="K78" s="18">
        <v>4</v>
      </c>
      <c r="L78" s="18">
        <v>3</v>
      </c>
      <c r="M78" s="18">
        <v>5</v>
      </c>
      <c r="N78" s="18">
        <v>3</v>
      </c>
      <c r="O78" s="18">
        <v>1</v>
      </c>
      <c r="P78" s="18">
        <f t="shared" si="1"/>
        <v>30</v>
      </c>
    </row>
    <row r="79" spans="1:16" x14ac:dyDescent="0.2">
      <c r="A79" s="125"/>
      <c r="B79" s="125"/>
      <c r="C79" s="128"/>
      <c r="D79" s="16">
        <v>2023</v>
      </c>
      <c r="E79" s="17">
        <v>0</v>
      </c>
      <c r="F79" s="17">
        <v>5</v>
      </c>
      <c r="G79" s="18">
        <v>3</v>
      </c>
      <c r="H79" s="18">
        <v>4</v>
      </c>
      <c r="I79" s="18">
        <v>2</v>
      </c>
      <c r="J79" s="18">
        <v>1</v>
      </c>
      <c r="K79" s="18">
        <v>4</v>
      </c>
      <c r="L79" s="18">
        <v>3</v>
      </c>
      <c r="M79" s="18">
        <v>5</v>
      </c>
      <c r="N79" s="18">
        <v>3</v>
      </c>
      <c r="O79" s="18">
        <v>1</v>
      </c>
      <c r="P79" s="18">
        <f t="shared" si="1"/>
        <v>31</v>
      </c>
    </row>
    <row r="80" spans="1:16" x14ac:dyDescent="0.2">
      <c r="A80" s="147">
        <v>27</v>
      </c>
      <c r="B80" s="147" t="s">
        <v>5</v>
      </c>
      <c r="C80" s="150" t="s">
        <v>6</v>
      </c>
      <c r="D80" s="19">
        <v>2021</v>
      </c>
      <c r="E80" s="20">
        <v>0</v>
      </c>
      <c r="F80" s="20">
        <v>5</v>
      </c>
      <c r="G80" s="21">
        <v>2</v>
      </c>
      <c r="H80" s="21">
        <v>0</v>
      </c>
      <c r="I80" s="21">
        <v>2</v>
      </c>
      <c r="J80" s="21">
        <v>1</v>
      </c>
      <c r="K80" s="21">
        <v>4</v>
      </c>
      <c r="L80" s="21">
        <v>3</v>
      </c>
      <c r="M80" s="21">
        <v>5</v>
      </c>
      <c r="N80" s="21">
        <v>3</v>
      </c>
      <c r="O80" s="21">
        <v>0</v>
      </c>
      <c r="P80" s="21">
        <f t="shared" si="1"/>
        <v>25</v>
      </c>
    </row>
    <row r="81" spans="1:16" x14ac:dyDescent="0.2">
      <c r="A81" s="148"/>
      <c r="B81" s="148"/>
      <c r="C81" s="151"/>
      <c r="D81" s="19">
        <v>2022</v>
      </c>
      <c r="E81" s="20">
        <v>0</v>
      </c>
      <c r="F81" s="20">
        <v>5</v>
      </c>
      <c r="G81" s="21">
        <v>1</v>
      </c>
      <c r="H81" s="21">
        <v>2</v>
      </c>
      <c r="I81" s="21">
        <v>2</v>
      </c>
      <c r="J81" s="21">
        <v>1</v>
      </c>
      <c r="K81" s="21">
        <v>4</v>
      </c>
      <c r="L81" s="21">
        <v>3</v>
      </c>
      <c r="M81" s="21">
        <v>5</v>
      </c>
      <c r="N81" s="21">
        <v>3</v>
      </c>
      <c r="O81" s="21">
        <v>2</v>
      </c>
      <c r="P81" s="21">
        <f t="shared" si="1"/>
        <v>28</v>
      </c>
    </row>
    <row r="82" spans="1:16" x14ac:dyDescent="0.2">
      <c r="A82" s="149"/>
      <c r="B82" s="149"/>
      <c r="C82" s="152"/>
      <c r="D82" s="19">
        <v>2023</v>
      </c>
      <c r="E82" s="20">
        <v>0</v>
      </c>
      <c r="F82" s="20">
        <v>5</v>
      </c>
      <c r="G82" s="21">
        <v>1</v>
      </c>
      <c r="H82" s="21">
        <v>2</v>
      </c>
      <c r="I82" s="21">
        <v>2</v>
      </c>
      <c r="J82" s="21">
        <v>1</v>
      </c>
      <c r="K82" s="21">
        <v>4</v>
      </c>
      <c r="L82" s="21">
        <v>3</v>
      </c>
      <c r="M82" s="21">
        <v>5</v>
      </c>
      <c r="N82" s="21">
        <v>3</v>
      </c>
      <c r="O82" s="21">
        <v>1</v>
      </c>
      <c r="P82" s="21">
        <f t="shared" si="1"/>
        <v>27</v>
      </c>
    </row>
    <row r="83" spans="1:16" x14ac:dyDescent="0.2">
      <c r="A83" s="129">
        <v>28</v>
      </c>
      <c r="B83" s="129" t="s">
        <v>7</v>
      </c>
      <c r="C83" s="132" t="s">
        <v>8</v>
      </c>
      <c r="D83" s="22">
        <v>2021</v>
      </c>
      <c r="E83" s="23">
        <v>0</v>
      </c>
      <c r="F83" s="23">
        <v>5</v>
      </c>
      <c r="G83" s="24">
        <v>2</v>
      </c>
      <c r="H83" s="24">
        <v>11</v>
      </c>
      <c r="I83" s="24">
        <v>3</v>
      </c>
      <c r="J83" s="24">
        <v>1</v>
      </c>
      <c r="K83" s="24">
        <v>4</v>
      </c>
      <c r="L83" s="24">
        <v>3</v>
      </c>
      <c r="M83" s="24">
        <v>5</v>
      </c>
      <c r="N83" s="24">
        <v>3</v>
      </c>
      <c r="O83" s="24">
        <v>7</v>
      </c>
      <c r="P83" s="24">
        <f t="shared" si="1"/>
        <v>44</v>
      </c>
    </row>
    <row r="84" spans="1:16" x14ac:dyDescent="0.2">
      <c r="A84" s="130"/>
      <c r="B84" s="130"/>
      <c r="C84" s="133"/>
      <c r="D84" s="22">
        <v>2022</v>
      </c>
      <c r="E84" s="23">
        <v>0</v>
      </c>
      <c r="F84" s="23">
        <v>5</v>
      </c>
      <c r="G84" s="24">
        <v>2</v>
      </c>
      <c r="H84" s="24">
        <v>12</v>
      </c>
      <c r="I84" s="24">
        <v>4</v>
      </c>
      <c r="J84" s="24">
        <v>1</v>
      </c>
      <c r="K84" s="24">
        <v>4</v>
      </c>
      <c r="L84" s="24">
        <v>3</v>
      </c>
      <c r="M84" s="24">
        <v>5</v>
      </c>
      <c r="N84" s="24">
        <v>3</v>
      </c>
      <c r="O84" s="24">
        <v>4</v>
      </c>
      <c r="P84" s="24">
        <f t="shared" si="1"/>
        <v>43</v>
      </c>
    </row>
    <row r="85" spans="1:16" x14ac:dyDescent="0.2">
      <c r="A85" s="131"/>
      <c r="B85" s="131"/>
      <c r="C85" s="134"/>
      <c r="D85" s="22">
        <v>2023</v>
      </c>
      <c r="E85" s="23">
        <v>0</v>
      </c>
      <c r="F85" s="23">
        <v>5</v>
      </c>
      <c r="G85" s="24">
        <v>2</v>
      </c>
      <c r="H85" s="24">
        <v>23</v>
      </c>
      <c r="I85" s="24">
        <v>8</v>
      </c>
      <c r="J85" s="24">
        <v>4</v>
      </c>
      <c r="K85" s="24">
        <v>4</v>
      </c>
      <c r="L85" s="24">
        <v>3</v>
      </c>
      <c r="M85" s="24">
        <v>5</v>
      </c>
      <c r="N85" s="24">
        <v>3</v>
      </c>
      <c r="O85" s="24">
        <v>9</v>
      </c>
      <c r="P85" s="24">
        <f t="shared" si="1"/>
        <v>66</v>
      </c>
    </row>
    <row r="86" spans="1:16" x14ac:dyDescent="0.2">
      <c r="A86" s="135">
        <v>29</v>
      </c>
      <c r="B86" s="135" t="s">
        <v>9</v>
      </c>
      <c r="C86" s="138" t="s">
        <v>10</v>
      </c>
      <c r="D86" s="25">
        <v>2021</v>
      </c>
      <c r="E86" s="26">
        <v>0</v>
      </c>
      <c r="F86" s="26">
        <v>5</v>
      </c>
      <c r="G86" s="27">
        <v>3</v>
      </c>
      <c r="H86" s="27">
        <v>3</v>
      </c>
      <c r="I86" s="27">
        <v>2</v>
      </c>
      <c r="J86" s="27">
        <v>1</v>
      </c>
      <c r="K86" s="27">
        <v>4</v>
      </c>
      <c r="L86" s="27">
        <v>5</v>
      </c>
      <c r="M86" s="27">
        <v>5</v>
      </c>
      <c r="N86" s="27">
        <v>5</v>
      </c>
      <c r="O86" s="27">
        <v>1</v>
      </c>
      <c r="P86" s="27">
        <f t="shared" si="1"/>
        <v>34</v>
      </c>
    </row>
    <row r="87" spans="1:16" x14ac:dyDescent="0.2">
      <c r="A87" s="136"/>
      <c r="B87" s="136"/>
      <c r="C87" s="139"/>
      <c r="D87" s="25">
        <v>2022</v>
      </c>
      <c r="E87" s="26">
        <v>0</v>
      </c>
      <c r="F87" s="26">
        <v>5</v>
      </c>
      <c r="G87" s="27">
        <v>2</v>
      </c>
      <c r="H87" s="27">
        <v>4</v>
      </c>
      <c r="I87" s="27">
        <v>2</v>
      </c>
      <c r="J87" s="27">
        <v>1</v>
      </c>
      <c r="K87" s="27">
        <v>4</v>
      </c>
      <c r="L87" s="27">
        <v>5</v>
      </c>
      <c r="M87" s="27">
        <v>5</v>
      </c>
      <c r="N87" s="27">
        <v>5</v>
      </c>
      <c r="O87" s="27">
        <v>1</v>
      </c>
      <c r="P87" s="27">
        <f t="shared" si="1"/>
        <v>34</v>
      </c>
    </row>
    <row r="88" spans="1:16" x14ac:dyDescent="0.2">
      <c r="A88" s="137"/>
      <c r="B88" s="137"/>
      <c r="C88" s="140"/>
      <c r="D88" s="25">
        <v>2023</v>
      </c>
      <c r="E88" s="26">
        <v>0</v>
      </c>
      <c r="F88" s="26">
        <v>5</v>
      </c>
      <c r="G88" s="27">
        <v>2</v>
      </c>
      <c r="H88" s="27">
        <v>8</v>
      </c>
      <c r="I88" s="27">
        <v>2</v>
      </c>
      <c r="J88" s="27">
        <v>0</v>
      </c>
      <c r="K88" s="27">
        <v>4</v>
      </c>
      <c r="L88" s="27">
        <v>5</v>
      </c>
      <c r="M88" s="27">
        <v>5</v>
      </c>
      <c r="N88" s="27">
        <v>5</v>
      </c>
      <c r="O88" s="27">
        <v>4</v>
      </c>
      <c r="P88" s="27">
        <f t="shared" si="1"/>
        <v>40</v>
      </c>
    </row>
    <row r="89" spans="1:16" x14ac:dyDescent="0.2">
      <c r="A89" s="141">
        <v>30</v>
      </c>
      <c r="B89" s="141" t="s">
        <v>11</v>
      </c>
      <c r="C89" s="144" t="s">
        <v>12</v>
      </c>
      <c r="D89" s="28">
        <v>2021</v>
      </c>
      <c r="E89" s="29">
        <v>0</v>
      </c>
      <c r="F89" s="29">
        <v>5</v>
      </c>
      <c r="G89" s="30">
        <v>3</v>
      </c>
      <c r="H89" s="30">
        <v>2</v>
      </c>
      <c r="I89" s="30">
        <v>2</v>
      </c>
      <c r="J89" s="30">
        <v>1</v>
      </c>
      <c r="K89" s="30">
        <v>4</v>
      </c>
      <c r="L89" s="30">
        <v>5</v>
      </c>
      <c r="M89" s="30">
        <v>5</v>
      </c>
      <c r="N89" s="30">
        <v>5</v>
      </c>
      <c r="O89" s="30">
        <v>2</v>
      </c>
      <c r="P89" s="30">
        <f t="shared" si="1"/>
        <v>34</v>
      </c>
    </row>
    <row r="90" spans="1:16" x14ac:dyDescent="0.2">
      <c r="A90" s="142"/>
      <c r="B90" s="142"/>
      <c r="C90" s="145"/>
      <c r="D90" s="28">
        <v>2022</v>
      </c>
      <c r="E90" s="29">
        <v>0</v>
      </c>
      <c r="F90" s="29">
        <v>5</v>
      </c>
      <c r="G90" s="30">
        <v>2</v>
      </c>
      <c r="H90" s="30">
        <v>2</v>
      </c>
      <c r="I90" s="30">
        <v>2</v>
      </c>
      <c r="J90" s="30">
        <v>1</v>
      </c>
      <c r="K90" s="30">
        <v>4</v>
      </c>
      <c r="L90" s="30">
        <v>5</v>
      </c>
      <c r="M90" s="30">
        <v>5</v>
      </c>
      <c r="N90" s="30">
        <v>5</v>
      </c>
      <c r="O90" s="30">
        <v>1</v>
      </c>
      <c r="P90" s="30">
        <f t="shared" si="1"/>
        <v>32</v>
      </c>
    </row>
    <row r="91" spans="1:16" x14ac:dyDescent="0.2">
      <c r="A91" s="143"/>
      <c r="B91" s="143"/>
      <c r="C91" s="146"/>
      <c r="D91" s="28">
        <v>2023</v>
      </c>
      <c r="E91" s="29">
        <v>0</v>
      </c>
      <c r="F91" s="29">
        <v>5</v>
      </c>
      <c r="G91" s="30">
        <v>2</v>
      </c>
      <c r="H91" s="30">
        <v>3</v>
      </c>
      <c r="I91" s="30">
        <v>3</v>
      </c>
      <c r="J91" s="30">
        <v>1</v>
      </c>
      <c r="K91" s="30">
        <v>4</v>
      </c>
      <c r="L91" s="30">
        <v>5</v>
      </c>
      <c r="M91" s="30">
        <v>5</v>
      </c>
      <c r="N91" s="30">
        <v>5</v>
      </c>
      <c r="O91" s="30">
        <v>4</v>
      </c>
      <c r="P91" s="30">
        <f t="shared" si="1"/>
        <v>37</v>
      </c>
    </row>
    <row r="92" spans="1:16" x14ac:dyDescent="0.2">
      <c r="A92" s="123">
        <v>31</v>
      </c>
      <c r="B92" s="123" t="s">
        <v>13</v>
      </c>
      <c r="C92" s="126" t="s">
        <v>14</v>
      </c>
      <c r="D92" s="16">
        <v>2021</v>
      </c>
      <c r="E92" s="17">
        <v>0</v>
      </c>
      <c r="F92" s="17">
        <v>5</v>
      </c>
      <c r="G92" s="18">
        <v>3</v>
      </c>
      <c r="H92" s="18">
        <v>12</v>
      </c>
      <c r="I92" s="18">
        <v>4</v>
      </c>
      <c r="J92" s="18">
        <v>1</v>
      </c>
      <c r="K92" s="18">
        <v>3</v>
      </c>
      <c r="L92" s="18">
        <v>5</v>
      </c>
      <c r="M92" s="18">
        <v>5</v>
      </c>
      <c r="N92" s="18">
        <v>5</v>
      </c>
      <c r="O92" s="18">
        <v>4</v>
      </c>
      <c r="P92" s="18">
        <f t="shared" si="1"/>
        <v>47</v>
      </c>
    </row>
    <row r="93" spans="1:16" x14ac:dyDescent="0.2">
      <c r="A93" s="124"/>
      <c r="B93" s="124"/>
      <c r="C93" s="127"/>
      <c r="D93" s="16">
        <v>2022</v>
      </c>
      <c r="E93" s="17">
        <v>0</v>
      </c>
      <c r="F93" s="17">
        <v>5</v>
      </c>
      <c r="G93" s="18">
        <v>2</v>
      </c>
      <c r="H93" s="18">
        <v>23</v>
      </c>
      <c r="I93" s="18">
        <v>8</v>
      </c>
      <c r="J93" s="18">
        <v>4</v>
      </c>
      <c r="K93" s="18">
        <v>3</v>
      </c>
      <c r="L93" s="18">
        <v>5</v>
      </c>
      <c r="M93" s="18">
        <v>5</v>
      </c>
      <c r="N93" s="18">
        <v>5</v>
      </c>
      <c r="O93" s="18">
        <v>9</v>
      </c>
      <c r="P93" s="18">
        <f t="shared" si="1"/>
        <v>69</v>
      </c>
    </row>
    <row r="94" spans="1:16" x14ac:dyDescent="0.2">
      <c r="A94" s="125"/>
      <c r="B94" s="125"/>
      <c r="C94" s="128"/>
      <c r="D94" s="16">
        <v>2023</v>
      </c>
      <c r="E94" s="17">
        <v>0</v>
      </c>
      <c r="F94" s="17">
        <v>5</v>
      </c>
      <c r="G94" s="18">
        <v>2</v>
      </c>
      <c r="H94" s="18">
        <v>5</v>
      </c>
      <c r="I94" s="18">
        <v>6</v>
      </c>
      <c r="J94" s="18">
        <v>1</v>
      </c>
      <c r="K94" s="18">
        <v>3</v>
      </c>
      <c r="L94" s="18">
        <v>5</v>
      </c>
      <c r="M94" s="18">
        <v>5</v>
      </c>
      <c r="N94" s="18">
        <v>5</v>
      </c>
      <c r="O94" s="18">
        <v>4</v>
      </c>
      <c r="P94" s="18">
        <f t="shared" si="1"/>
        <v>41</v>
      </c>
    </row>
    <row r="95" spans="1:16" x14ac:dyDescent="0.2">
      <c r="A95" s="147">
        <v>32</v>
      </c>
      <c r="B95" s="147" t="s">
        <v>15</v>
      </c>
      <c r="C95" s="150" t="s">
        <v>16</v>
      </c>
      <c r="D95" s="19">
        <v>2021</v>
      </c>
      <c r="E95" s="20">
        <v>0</v>
      </c>
      <c r="F95" s="20">
        <v>4</v>
      </c>
      <c r="G95" s="21">
        <v>3</v>
      </c>
      <c r="H95" s="21">
        <v>4</v>
      </c>
      <c r="I95" s="21">
        <v>2</v>
      </c>
      <c r="J95" s="21">
        <v>1</v>
      </c>
      <c r="K95" s="21">
        <v>3</v>
      </c>
      <c r="L95" s="21">
        <v>3</v>
      </c>
      <c r="M95" s="21">
        <v>5</v>
      </c>
      <c r="N95" s="21">
        <v>3</v>
      </c>
      <c r="O95" s="21">
        <v>1</v>
      </c>
      <c r="P95" s="21">
        <f t="shared" si="1"/>
        <v>29</v>
      </c>
    </row>
    <row r="96" spans="1:16" x14ac:dyDescent="0.2">
      <c r="A96" s="148"/>
      <c r="B96" s="148"/>
      <c r="C96" s="151"/>
      <c r="D96" s="19">
        <v>2022</v>
      </c>
      <c r="E96" s="20">
        <v>0</v>
      </c>
      <c r="F96" s="20">
        <v>4</v>
      </c>
      <c r="G96" s="21">
        <v>2</v>
      </c>
      <c r="H96" s="21">
        <v>8</v>
      </c>
      <c r="I96" s="21">
        <v>2</v>
      </c>
      <c r="J96" s="21">
        <v>0</v>
      </c>
      <c r="K96" s="21">
        <v>3</v>
      </c>
      <c r="L96" s="21">
        <v>3</v>
      </c>
      <c r="M96" s="21">
        <v>5</v>
      </c>
      <c r="N96" s="21">
        <v>3</v>
      </c>
      <c r="O96" s="21">
        <v>4</v>
      </c>
      <c r="P96" s="21">
        <f t="shared" si="1"/>
        <v>34</v>
      </c>
    </row>
    <row r="97" spans="1:16" x14ac:dyDescent="0.2">
      <c r="A97" s="149"/>
      <c r="B97" s="149"/>
      <c r="C97" s="152"/>
      <c r="D97" s="19">
        <v>2023</v>
      </c>
      <c r="E97" s="20">
        <v>0</v>
      </c>
      <c r="F97" s="20">
        <v>4</v>
      </c>
      <c r="G97" s="21">
        <v>2</v>
      </c>
      <c r="H97" s="21">
        <v>4</v>
      </c>
      <c r="I97" s="21">
        <v>2</v>
      </c>
      <c r="J97" s="21">
        <v>2</v>
      </c>
      <c r="K97" s="21">
        <v>3</v>
      </c>
      <c r="L97" s="21">
        <v>3</v>
      </c>
      <c r="M97" s="21">
        <v>5</v>
      </c>
      <c r="N97" s="21">
        <v>3</v>
      </c>
      <c r="O97" s="21">
        <v>1</v>
      </c>
      <c r="P97" s="21">
        <f t="shared" si="1"/>
        <v>29</v>
      </c>
    </row>
    <row r="98" spans="1:16" x14ac:dyDescent="0.2">
      <c r="A98" s="129">
        <v>33</v>
      </c>
      <c r="B98" s="129" t="s">
        <v>17</v>
      </c>
      <c r="C98" s="132" t="s">
        <v>18</v>
      </c>
      <c r="D98" s="22">
        <v>2021</v>
      </c>
      <c r="E98" s="23">
        <v>0</v>
      </c>
      <c r="F98" s="23">
        <v>4</v>
      </c>
      <c r="G98" s="24">
        <v>3</v>
      </c>
      <c r="H98" s="24">
        <v>2</v>
      </c>
      <c r="I98" s="24">
        <v>2</v>
      </c>
      <c r="J98" s="24">
        <v>1</v>
      </c>
      <c r="K98" s="24">
        <v>3</v>
      </c>
      <c r="L98" s="24">
        <v>5</v>
      </c>
      <c r="M98" s="24">
        <v>5</v>
      </c>
      <c r="N98" s="24">
        <v>5</v>
      </c>
      <c r="O98" s="24">
        <v>1</v>
      </c>
      <c r="P98" s="24">
        <f t="shared" si="1"/>
        <v>31</v>
      </c>
    </row>
    <row r="99" spans="1:16" x14ac:dyDescent="0.2">
      <c r="A99" s="130"/>
      <c r="B99" s="130"/>
      <c r="C99" s="133"/>
      <c r="D99" s="22">
        <v>2022</v>
      </c>
      <c r="E99" s="23">
        <v>0</v>
      </c>
      <c r="F99" s="23">
        <v>4</v>
      </c>
      <c r="G99" s="24">
        <v>3</v>
      </c>
      <c r="H99" s="24">
        <v>3</v>
      </c>
      <c r="I99" s="24">
        <v>3</v>
      </c>
      <c r="J99" s="24">
        <v>1</v>
      </c>
      <c r="K99" s="24">
        <v>3</v>
      </c>
      <c r="L99" s="24">
        <v>5</v>
      </c>
      <c r="M99" s="24">
        <v>5</v>
      </c>
      <c r="N99" s="24">
        <v>5</v>
      </c>
      <c r="O99" s="24">
        <v>4</v>
      </c>
      <c r="P99" s="24">
        <f t="shared" si="1"/>
        <v>36</v>
      </c>
    </row>
    <row r="100" spans="1:16" x14ac:dyDescent="0.2">
      <c r="A100" s="131"/>
      <c r="B100" s="131"/>
      <c r="C100" s="134"/>
      <c r="D100" s="22">
        <v>2023</v>
      </c>
      <c r="E100" s="23">
        <v>0</v>
      </c>
      <c r="F100" s="23">
        <v>4</v>
      </c>
      <c r="G100" s="24">
        <v>3</v>
      </c>
      <c r="H100" s="24">
        <v>1</v>
      </c>
      <c r="I100" s="24">
        <v>2</v>
      </c>
      <c r="J100" s="24">
        <v>1</v>
      </c>
      <c r="K100" s="24">
        <v>3</v>
      </c>
      <c r="L100" s="24">
        <v>5</v>
      </c>
      <c r="M100" s="24">
        <v>5</v>
      </c>
      <c r="N100" s="24">
        <v>5</v>
      </c>
      <c r="O100" s="24">
        <v>0</v>
      </c>
      <c r="P100" s="24">
        <f t="shared" si="1"/>
        <v>29</v>
      </c>
    </row>
    <row r="101" spans="1:16" x14ac:dyDescent="0.2">
      <c r="A101" s="135">
        <v>34</v>
      </c>
      <c r="B101" s="135" t="s">
        <v>19</v>
      </c>
      <c r="C101" s="138" t="s">
        <v>20</v>
      </c>
      <c r="D101" s="25">
        <v>2021</v>
      </c>
      <c r="E101" s="26">
        <v>0</v>
      </c>
      <c r="F101" s="26">
        <v>3</v>
      </c>
      <c r="G101" s="27">
        <v>1</v>
      </c>
      <c r="H101" s="27">
        <v>23</v>
      </c>
      <c r="I101" s="27">
        <v>8</v>
      </c>
      <c r="J101" s="27">
        <v>4</v>
      </c>
      <c r="K101" s="27">
        <v>3</v>
      </c>
      <c r="L101" s="27">
        <v>4</v>
      </c>
      <c r="M101" s="27">
        <v>4</v>
      </c>
      <c r="N101" s="27">
        <v>4</v>
      </c>
      <c r="O101" s="27">
        <v>9</v>
      </c>
      <c r="P101" s="27">
        <f t="shared" si="1"/>
        <v>63</v>
      </c>
    </row>
    <row r="102" spans="1:16" x14ac:dyDescent="0.2">
      <c r="A102" s="136"/>
      <c r="B102" s="136"/>
      <c r="C102" s="139"/>
      <c r="D102" s="25">
        <v>2022</v>
      </c>
      <c r="E102" s="26">
        <v>0</v>
      </c>
      <c r="F102" s="26">
        <v>3</v>
      </c>
      <c r="G102" s="27">
        <v>3</v>
      </c>
      <c r="H102" s="27">
        <v>5</v>
      </c>
      <c r="I102" s="27">
        <v>6</v>
      </c>
      <c r="J102" s="27">
        <v>1</v>
      </c>
      <c r="K102" s="27">
        <v>3</v>
      </c>
      <c r="L102" s="27">
        <v>4</v>
      </c>
      <c r="M102" s="27">
        <v>4</v>
      </c>
      <c r="N102" s="27">
        <v>4</v>
      </c>
      <c r="O102" s="27">
        <v>4</v>
      </c>
      <c r="P102" s="27">
        <f t="shared" si="1"/>
        <v>37</v>
      </c>
    </row>
    <row r="103" spans="1:16" x14ac:dyDescent="0.2">
      <c r="A103" s="137"/>
      <c r="B103" s="137"/>
      <c r="C103" s="140"/>
      <c r="D103" s="25">
        <v>2023</v>
      </c>
      <c r="E103" s="26">
        <v>0</v>
      </c>
      <c r="F103" s="26">
        <v>3</v>
      </c>
      <c r="G103" s="27">
        <v>3</v>
      </c>
      <c r="H103" s="27">
        <v>10</v>
      </c>
      <c r="I103" s="27">
        <v>2</v>
      </c>
      <c r="J103" s="27">
        <v>1</v>
      </c>
      <c r="K103" s="27">
        <v>3</v>
      </c>
      <c r="L103" s="27">
        <v>4</v>
      </c>
      <c r="M103" s="27">
        <v>4</v>
      </c>
      <c r="N103" s="27">
        <v>4</v>
      </c>
      <c r="O103" s="27">
        <v>2</v>
      </c>
      <c r="P103" s="27">
        <f t="shared" si="1"/>
        <v>36</v>
      </c>
    </row>
    <row r="104" spans="1:16" x14ac:dyDescent="0.2">
      <c r="A104" s="141">
        <v>35</v>
      </c>
      <c r="B104" s="141" t="s">
        <v>21</v>
      </c>
      <c r="C104" s="144" t="s">
        <v>22</v>
      </c>
      <c r="D104" s="28">
        <v>2021</v>
      </c>
      <c r="E104" s="29">
        <v>0</v>
      </c>
      <c r="F104" s="29">
        <v>3</v>
      </c>
      <c r="G104" s="30">
        <v>1</v>
      </c>
      <c r="H104" s="30">
        <v>8</v>
      </c>
      <c r="I104" s="30">
        <v>2</v>
      </c>
      <c r="J104" s="30">
        <v>0</v>
      </c>
      <c r="K104" s="30">
        <v>3</v>
      </c>
      <c r="L104" s="30">
        <v>4</v>
      </c>
      <c r="M104" s="30">
        <v>4</v>
      </c>
      <c r="N104" s="30">
        <v>4</v>
      </c>
      <c r="O104" s="30">
        <v>4</v>
      </c>
      <c r="P104" s="30">
        <f t="shared" si="1"/>
        <v>33</v>
      </c>
    </row>
    <row r="105" spans="1:16" x14ac:dyDescent="0.2">
      <c r="A105" s="142"/>
      <c r="B105" s="142"/>
      <c r="C105" s="145"/>
      <c r="D105" s="28">
        <v>2022</v>
      </c>
      <c r="E105" s="29">
        <v>0</v>
      </c>
      <c r="F105" s="29">
        <v>3</v>
      </c>
      <c r="G105" s="30">
        <v>3</v>
      </c>
      <c r="H105" s="30">
        <v>4</v>
      </c>
      <c r="I105" s="30">
        <v>2</v>
      </c>
      <c r="J105" s="30">
        <v>2</v>
      </c>
      <c r="K105" s="30">
        <v>3</v>
      </c>
      <c r="L105" s="30">
        <v>4</v>
      </c>
      <c r="M105" s="30">
        <v>4</v>
      </c>
      <c r="N105" s="30">
        <v>4</v>
      </c>
      <c r="O105" s="30">
        <v>1</v>
      </c>
      <c r="P105" s="30">
        <f t="shared" si="1"/>
        <v>30</v>
      </c>
    </row>
    <row r="106" spans="1:16" x14ac:dyDescent="0.2">
      <c r="A106" s="143"/>
      <c r="B106" s="143"/>
      <c r="C106" s="146"/>
      <c r="D106" s="28">
        <v>2023</v>
      </c>
      <c r="E106" s="29">
        <v>0</v>
      </c>
      <c r="F106" s="29">
        <v>3</v>
      </c>
      <c r="G106" s="30">
        <v>3</v>
      </c>
      <c r="H106" s="30">
        <v>4</v>
      </c>
      <c r="I106" s="30">
        <v>2</v>
      </c>
      <c r="J106" s="30">
        <v>1</v>
      </c>
      <c r="K106" s="30">
        <v>3</v>
      </c>
      <c r="L106" s="30">
        <v>4</v>
      </c>
      <c r="M106" s="30">
        <v>4</v>
      </c>
      <c r="N106" s="30">
        <v>4</v>
      </c>
      <c r="O106" s="30">
        <v>2</v>
      </c>
      <c r="P106" s="30">
        <f t="shared" si="1"/>
        <v>30</v>
      </c>
    </row>
    <row r="107" spans="1:16" x14ac:dyDescent="0.2">
      <c r="A107" s="123">
        <v>36</v>
      </c>
      <c r="B107" s="123" t="s">
        <v>23</v>
      </c>
      <c r="C107" s="126" t="s">
        <v>24</v>
      </c>
      <c r="D107" s="16">
        <v>2021</v>
      </c>
      <c r="E107" s="17">
        <v>0</v>
      </c>
      <c r="F107" s="17">
        <v>4</v>
      </c>
      <c r="G107" s="18">
        <v>1</v>
      </c>
      <c r="H107" s="18">
        <v>3</v>
      </c>
      <c r="I107" s="18">
        <v>3</v>
      </c>
      <c r="J107" s="18">
        <v>1</v>
      </c>
      <c r="K107" s="18">
        <v>4</v>
      </c>
      <c r="L107" s="18">
        <v>4</v>
      </c>
      <c r="M107" s="18">
        <v>4</v>
      </c>
      <c r="N107" s="18">
        <v>4</v>
      </c>
      <c r="O107" s="18">
        <v>4</v>
      </c>
      <c r="P107" s="18">
        <f t="shared" si="1"/>
        <v>32</v>
      </c>
    </row>
    <row r="108" spans="1:16" x14ac:dyDescent="0.2">
      <c r="A108" s="124"/>
      <c r="B108" s="124"/>
      <c r="C108" s="127"/>
      <c r="D108" s="16">
        <v>2022</v>
      </c>
      <c r="E108" s="17">
        <v>0</v>
      </c>
      <c r="F108" s="17">
        <v>4</v>
      </c>
      <c r="G108" s="18">
        <v>1</v>
      </c>
      <c r="H108" s="18">
        <v>1</v>
      </c>
      <c r="I108" s="18">
        <v>2</v>
      </c>
      <c r="J108" s="18">
        <v>1</v>
      </c>
      <c r="K108" s="18">
        <v>4</v>
      </c>
      <c r="L108" s="18">
        <v>4</v>
      </c>
      <c r="M108" s="18">
        <v>4</v>
      </c>
      <c r="N108" s="18">
        <v>4</v>
      </c>
      <c r="O108" s="18">
        <v>0</v>
      </c>
      <c r="P108" s="18">
        <f t="shared" si="1"/>
        <v>25</v>
      </c>
    </row>
    <row r="109" spans="1:16" x14ac:dyDescent="0.2">
      <c r="A109" s="125"/>
      <c r="B109" s="125"/>
      <c r="C109" s="128"/>
      <c r="D109" s="16">
        <v>2023</v>
      </c>
      <c r="E109" s="17">
        <v>0</v>
      </c>
      <c r="F109" s="17">
        <v>4</v>
      </c>
      <c r="G109" s="18">
        <v>1</v>
      </c>
      <c r="H109" s="18">
        <v>4</v>
      </c>
      <c r="I109" s="18">
        <v>2</v>
      </c>
      <c r="J109" s="18">
        <v>1</v>
      </c>
      <c r="K109" s="18">
        <v>4</v>
      </c>
      <c r="L109" s="18">
        <v>4</v>
      </c>
      <c r="M109" s="18">
        <v>4</v>
      </c>
      <c r="N109" s="18">
        <v>4</v>
      </c>
      <c r="O109" s="18">
        <v>2</v>
      </c>
      <c r="P109" s="18">
        <f t="shared" si="1"/>
        <v>30</v>
      </c>
    </row>
    <row r="110" spans="1:16" x14ac:dyDescent="0.2">
      <c r="A110" s="147">
        <v>37</v>
      </c>
      <c r="B110" s="147" t="s">
        <v>25</v>
      </c>
      <c r="C110" s="150" t="s">
        <v>26</v>
      </c>
      <c r="D110" s="19">
        <v>2021</v>
      </c>
      <c r="E110" s="20">
        <v>0</v>
      </c>
      <c r="F110" s="20">
        <v>4</v>
      </c>
      <c r="G110" s="21">
        <v>1</v>
      </c>
      <c r="H110" s="21">
        <v>5</v>
      </c>
      <c r="I110" s="21">
        <v>6</v>
      </c>
      <c r="J110" s="21">
        <v>1</v>
      </c>
      <c r="K110" s="21">
        <v>4</v>
      </c>
      <c r="L110" s="21">
        <v>4</v>
      </c>
      <c r="M110" s="21">
        <v>4</v>
      </c>
      <c r="N110" s="21">
        <v>4</v>
      </c>
      <c r="O110" s="21">
        <v>4</v>
      </c>
      <c r="P110" s="21">
        <f t="shared" si="1"/>
        <v>37</v>
      </c>
    </row>
    <row r="111" spans="1:16" x14ac:dyDescent="0.2">
      <c r="A111" s="148"/>
      <c r="B111" s="148"/>
      <c r="C111" s="151"/>
      <c r="D111" s="19">
        <v>2022</v>
      </c>
      <c r="E111" s="20">
        <v>0</v>
      </c>
      <c r="F111" s="20">
        <v>4</v>
      </c>
      <c r="G111" s="21">
        <v>1</v>
      </c>
      <c r="H111" s="21">
        <v>10</v>
      </c>
      <c r="I111" s="21">
        <v>2</v>
      </c>
      <c r="J111" s="21">
        <v>1</v>
      </c>
      <c r="K111" s="21">
        <v>4</v>
      </c>
      <c r="L111" s="21">
        <v>4</v>
      </c>
      <c r="M111" s="21">
        <v>4</v>
      </c>
      <c r="N111" s="21">
        <v>4</v>
      </c>
      <c r="O111" s="21">
        <v>2</v>
      </c>
      <c r="P111" s="21">
        <f t="shared" si="1"/>
        <v>36</v>
      </c>
    </row>
    <row r="112" spans="1:16" x14ac:dyDescent="0.2">
      <c r="A112" s="149"/>
      <c r="B112" s="149"/>
      <c r="C112" s="152"/>
      <c r="D112" s="19">
        <v>2023</v>
      </c>
      <c r="E112" s="20">
        <v>0</v>
      </c>
      <c r="F112" s="20">
        <v>4</v>
      </c>
      <c r="G112" s="21">
        <v>1</v>
      </c>
      <c r="H112" s="21">
        <v>4</v>
      </c>
      <c r="I112" s="21">
        <v>2</v>
      </c>
      <c r="J112" s="21">
        <v>1</v>
      </c>
      <c r="K112" s="21">
        <v>4</v>
      </c>
      <c r="L112" s="21">
        <v>4</v>
      </c>
      <c r="M112" s="21">
        <v>4</v>
      </c>
      <c r="N112" s="21">
        <v>4</v>
      </c>
      <c r="O112" s="21">
        <v>7</v>
      </c>
      <c r="P112" s="21">
        <f t="shared" si="1"/>
        <v>35</v>
      </c>
    </row>
    <row r="113" spans="1:16" x14ac:dyDescent="0.2">
      <c r="A113" s="129">
        <v>38</v>
      </c>
      <c r="B113" s="129" t="s">
        <v>27</v>
      </c>
      <c r="C113" s="132" t="s">
        <v>28</v>
      </c>
      <c r="D113" s="22">
        <v>2021</v>
      </c>
      <c r="E113" s="23">
        <v>0</v>
      </c>
      <c r="F113" s="23">
        <v>3</v>
      </c>
      <c r="G113" s="24">
        <v>2</v>
      </c>
      <c r="H113" s="24">
        <v>4</v>
      </c>
      <c r="I113" s="24">
        <v>2</v>
      </c>
      <c r="J113" s="24">
        <v>2</v>
      </c>
      <c r="K113" s="24">
        <v>3</v>
      </c>
      <c r="L113" s="24">
        <v>3</v>
      </c>
      <c r="M113" s="24">
        <v>4</v>
      </c>
      <c r="N113" s="24">
        <v>3</v>
      </c>
      <c r="O113" s="24">
        <v>1</v>
      </c>
      <c r="P113" s="24">
        <f t="shared" si="1"/>
        <v>27</v>
      </c>
    </row>
    <row r="114" spans="1:16" x14ac:dyDescent="0.2">
      <c r="A114" s="130"/>
      <c r="B114" s="130"/>
      <c r="C114" s="133"/>
      <c r="D114" s="22">
        <v>2022</v>
      </c>
      <c r="E114" s="23">
        <v>0</v>
      </c>
      <c r="F114" s="23">
        <v>3</v>
      </c>
      <c r="G114" s="24">
        <v>3</v>
      </c>
      <c r="H114" s="24">
        <v>4</v>
      </c>
      <c r="I114" s="24">
        <v>2</v>
      </c>
      <c r="J114" s="24">
        <v>1</v>
      </c>
      <c r="K114" s="24">
        <v>3</v>
      </c>
      <c r="L114" s="24">
        <v>3</v>
      </c>
      <c r="M114" s="24">
        <v>4</v>
      </c>
      <c r="N114" s="24">
        <v>3</v>
      </c>
      <c r="O114" s="24">
        <v>2</v>
      </c>
      <c r="P114" s="24">
        <f t="shared" si="1"/>
        <v>28</v>
      </c>
    </row>
    <row r="115" spans="1:16" x14ac:dyDescent="0.2">
      <c r="A115" s="131"/>
      <c r="B115" s="131"/>
      <c r="C115" s="134"/>
      <c r="D115" s="22">
        <v>2023</v>
      </c>
      <c r="E115" s="23">
        <v>0</v>
      </c>
      <c r="F115" s="23">
        <v>3</v>
      </c>
      <c r="G115" s="24">
        <v>3</v>
      </c>
      <c r="H115" s="24">
        <v>0</v>
      </c>
      <c r="I115" s="24">
        <v>2</v>
      </c>
      <c r="J115" s="24">
        <v>1</v>
      </c>
      <c r="K115" s="24">
        <v>3</v>
      </c>
      <c r="L115" s="24">
        <v>3</v>
      </c>
      <c r="M115" s="24">
        <v>4</v>
      </c>
      <c r="N115" s="24">
        <v>3</v>
      </c>
      <c r="O115" s="24">
        <v>0</v>
      </c>
      <c r="P115" s="24">
        <f t="shared" si="1"/>
        <v>22</v>
      </c>
    </row>
    <row r="116" spans="1:16" x14ac:dyDescent="0.2">
      <c r="A116" s="135">
        <v>39</v>
      </c>
      <c r="B116" s="135" t="s">
        <v>29</v>
      </c>
      <c r="C116" s="138" t="s">
        <v>30</v>
      </c>
      <c r="D116" s="25">
        <v>2021</v>
      </c>
      <c r="E116" s="26">
        <v>0</v>
      </c>
      <c r="F116" s="26">
        <v>3</v>
      </c>
      <c r="G116" s="27">
        <v>2</v>
      </c>
      <c r="H116" s="27">
        <v>1</v>
      </c>
      <c r="I116" s="27">
        <v>2</v>
      </c>
      <c r="J116" s="27">
        <v>1</v>
      </c>
      <c r="K116" s="27">
        <v>3</v>
      </c>
      <c r="L116" s="27">
        <v>3</v>
      </c>
      <c r="M116" s="27">
        <v>5</v>
      </c>
      <c r="N116" s="27">
        <v>3</v>
      </c>
      <c r="O116" s="27">
        <v>0</v>
      </c>
      <c r="P116" s="27">
        <f t="shared" si="1"/>
        <v>23</v>
      </c>
    </row>
    <row r="117" spans="1:16" x14ac:dyDescent="0.2">
      <c r="A117" s="136"/>
      <c r="B117" s="136"/>
      <c r="C117" s="139"/>
      <c r="D117" s="25">
        <v>2022</v>
      </c>
      <c r="E117" s="26">
        <v>0</v>
      </c>
      <c r="F117" s="26">
        <v>3</v>
      </c>
      <c r="G117" s="27">
        <v>3</v>
      </c>
      <c r="H117" s="27">
        <v>4</v>
      </c>
      <c r="I117" s="27">
        <v>2</v>
      </c>
      <c r="J117" s="27">
        <v>1</v>
      </c>
      <c r="K117" s="27">
        <v>3</v>
      </c>
      <c r="L117" s="27">
        <v>3</v>
      </c>
      <c r="M117" s="27">
        <v>5</v>
      </c>
      <c r="N117" s="27">
        <v>3</v>
      </c>
      <c r="O117" s="27">
        <v>2</v>
      </c>
      <c r="P117" s="27">
        <f t="shared" si="1"/>
        <v>29</v>
      </c>
    </row>
    <row r="118" spans="1:16" x14ac:dyDescent="0.2">
      <c r="A118" s="137"/>
      <c r="B118" s="137"/>
      <c r="C118" s="140"/>
      <c r="D118" s="25">
        <v>2023</v>
      </c>
      <c r="E118" s="26">
        <v>0</v>
      </c>
      <c r="F118" s="26">
        <v>3</v>
      </c>
      <c r="G118" s="27">
        <v>3</v>
      </c>
      <c r="H118" s="27">
        <v>11</v>
      </c>
      <c r="I118" s="27">
        <v>3</v>
      </c>
      <c r="J118" s="27">
        <v>1</v>
      </c>
      <c r="K118" s="27">
        <v>3</v>
      </c>
      <c r="L118" s="27">
        <v>3</v>
      </c>
      <c r="M118" s="27">
        <v>5</v>
      </c>
      <c r="N118" s="27">
        <v>3</v>
      </c>
      <c r="O118" s="27">
        <v>7</v>
      </c>
      <c r="P118" s="27">
        <f t="shared" si="1"/>
        <v>42</v>
      </c>
    </row>
    <row r="119" spans="1:16" x14ac:dyDescent="0.2">
      <c r="A119" s="141">
        <v>40</v>
      </c>
      <c r="B119" s="141" t="s">
        <v>31</v>
      </c>
      <c r="C119" s="144" t="s">
        <v>32</v>
      </c>
      <c r="D119" s="28">
        <v>2021</v>
      </c>
      <c r="E119" s="29">
        <v>0</v>
      </c>
      <c r="F119" s="29">
        <v>3</v>
      </c>
      <c r="G119" s="30">
        <v>2</v>
      </c>
      <c r="H119" s="30">
        <v>10</v>
      </c>
      <c r="I119" s="30">
        <v>2</v>
      </c>
      <c r="J119" s="30">
        <v>1</v>
      </c>
      <c r="K119" s="30">
        <v>2</v>
      </c>
      <c r="L119" s="30">
        <v>3</v>
      </c>
      <c r="M119" s="30">
        <v>5</v>
      </c>
      <c r="N119" s="30">
        <v>3</v>
      </c>
      <c r="O119" s="30">
        <v>2</v>
      </c>
      <c r="P119" s="30">
        <f t="shared" si="1"/>
        <v>33</v>
      </c>
    </row>
    <row r="120" spans="1:16" x14ac:dyDescent="0.2">
      <c r="A120" s="142"/>
      <c r="B120" s="142"/>
      <c r="C120" s="145"/>
      <c r="D120" s="28">
        <v>2022</v>
      </c>
      <c r="E120" s="29">
        <v>0</v>
      </c>
      <c r="F120" s="29">
        <v>3</v>
      </c>
      <c r="G120" s="30">
        <v>1</v>
      </c>
      <c r="H120" s="30">
        <v>4</v>
      </c>
      <c r="I120" s="30">
        <v>2</v>
      </c>
      <c r="J120" s="30">
        <v>1</v>
      </c>
      <c r="K120" s="30">
        <v>2</v>
      </c>
      <c r="L120" s="30">
        <v>3</v>
      </c>
      <c r="M120" s="30">
        <v>5</v>
      </c>
      <c r="N120" s="30">
        <v>3</v>
      </c>
      <c r="O120" s="30">
        <v>7</v>
      </c>
      <c r="P120" s="30">
        <f t="shared" si="1"/>
        <v>31</v>
      </c>
    </row>
    <row r="121" spans="1:16" x14ac:dyDescent="0.2">
      <c r="A121" s="143"/>
      <c r="B121" s="143"/>
      <c r="C121" s="146"/>
      <c r="D121" s="28">
        <v>2023</v>
      </c>
      <c r="E121" s="29">
        <v>0</v>
      </c>
      <c r="F121" s="29">
        <v>3</v>
      </c>
      <c r="G121" s="30">
        <v>1</v>
      </c>
      <c r="H121" s="30">
        <v>3</v>
      </c>
      <c r="I121" s="30">
        <v>2</v>
      </c>
      <c r="J121" s="30">
        <v>1</v>
      </c>
      <c r="K121" s="30">
        <v>2</v>
      </c>
      <c r="L121" s="30">
        <v>3</v>
      </c>
      <c r="M121" s="30">
        <v>5</v>
      </c>
      <c r="N121" s="30">
        <v>3</v>
      </c>
      <c r="O121" s="30">
        <v>1</v>
      </c>
      <c r="P121" s="30">
        <f t="shared" si="1"/>
        <v>24</v>
      </c>
    </row>
    <row r="122" spans="1:16" x14ac:dyDescent="0.2">
      <c r="A122" s="123">
        <v>41</v>
      </c>
      <c r="B122" s="123" t="s">
        <v>33</v>
      </c>
      <c r="C122" s="126" t="s">
        <v>34</v>
      </c>
      <c r="D122" s="16">
        <v>2021</v>
      </c>
      <c r="E122" s="17">
        <v>0</v>
      </c>
      <c r="F122" s="17">
        <v>4</v>
      </c>
      <c r="G122" s="18">
        <v>2</v>
      </c>
      <c r="H122" s="18">
        <v>4</v>
      </c>
      <c r="I122" s="18">
        <v>2</v>
      </c>
      <c r="J122" s="18">
        <v>1</v>
      </c>
      <c r="K122" s="18">
        <v>3</v>
      </c>
      <c r="L122" s="18">
        <v>3</v>
      </c>
      <c r="M122" s="18">
        <v>5</v>
      </c>
      <c r="N122" s="18">
        <v>3</v>
      </c>
      <c r="O122" s="18">
        <v>2</v>
      </c>
      <c r="P122" s="18">
        <f t="shared" si="1"/>
        <v>29</v>
      </c>
    </row>
    <row r="123" spans="1:16" x14ac:dyDescent="0.2">
      <c r="A123" s="124"/>
      <c r="B123" s="124"/>
      <c r="C123" s="127"/>
      <c r="D123" s="16">
        <v>2022</v>
      </c>
      <c r="E123" s="17">
        <v>0</v>
      </c>
      <c r="F123" s="17">
        <v>4</v>
      </c>
      <c r="G123" s="18">
        <v>2</v>
      </c>
      <c r="H123" s="18">
        <v>0</v>
      </c>
      <c r="I123" s="18">
        <v>2</v>
      </c>
      <c r="J123" s="18">
        <v>1</v>
      </c>
      <c r="K123" s="18">
        <v>3</v>
      </c>
      <c r="L123" s="18">
        <v>3</v>
      </c>
      <c r="M123" s="18">
        <v>5</v>
      </c>
      <c r="N123" s="18">
        <v>3</v>
      </c>
      <c r="O123" s="18">
        <v>0</v>
      </c>
      <c r="P123" s="18">
        <f t="shared" si="1"/>
        <v>23</v>
      </c>
    </row>
    <row r="124" spans="1:16" x14ac:dyDescent="0.2">
      <c r="A124" s="125"/>
      <c r="B124" s="125"/>
      <c r="C124" s="128"/>
      <c r="D124" s="16">
        <v>2023</v>
      </c>
      <c r="E124" s="17">
        <v>0</v>
      </c>
      <c r="F124" s="17">
        <v>4</v>
      </c>
      <c r="G124" s="18">
        <v>2</v>
      </c>
      <c r="H124" s="18">
        <v>2</v>
      </c>
      <c r="I124" s="18">
        <v>2</v>
      </c>
      <c r="J124" s="18">
        <v>1</v>
      </c>
      <c r="K124" s="18">
        <v>3</v>
      </c>
      <c r="L124" s="18">
        <v>3</v>
      </c>
      <c r="M124" s="18">
        <v>5</v>
      </c>
      <c r="N124" s="18">
        <v>3</v>
      </c>
      <c r="O124" s="18">
        <v>2</v>
      </c>
      <c r="P124" s="18">
        <f t="shared" si="1"/>
        <v>27</v>
      </c>
    </row>
    <row r="125" spans="1:16" x14ac:dyDescent="0.2">
      <c r="A125" s="147">
        <v>42</v>
      </c>
      <c r="B125" s="147" t="s">
        <v>35</v>
      </c>
      <c r="C125" s="150" t="s">
        <v>36</v>
      </c>
      <c r="D125" s="19">
        <v>2021</v>
      </c>
      <c r="E125" s="20">
        <v>0</v>
      </c>
      <c r="F125" s="20">
        <v>4</v>
      </c>
      <c r="G125" s="21">
        <v>2</v>
      </c>
      <c r="H125" s="21">
        <v>4</v>
      </c>
      <c r="I125" s="21">
        <v>2</v>
      </c>
      <c r="J125" s="21">
        <v>1</v>
      </c>
      <c r="K125" s="21">
        <v>3</v>
      </c>
      <c r="L125" s="21">
        <v>4</v>
      </c>
      <c r="M125" s="21">
        <v>4</v>
      </c>
      <c r="N125" s="21">
        <v>4</v>
      </c>
      <c r="O125" s="21">
        <v>2</v>
      </c>
      <c r="P125" s="21">
        <f t="shared" si="1"/>
        <v>30</v>
      </c>
    </row>
    <row r="126" spans="1:16" x14ac:dyDescent="0.2">
      <c r="A126" s="148"/>
      <c r="B126" s="148"/>
      <c r="C126" s="151"/>
      <c r="D126" s="19">
        <v>2022</v>
      </c>
      <c r="E126" s="20">
        <v>0</v>
      </c>
      <c r="F126" s="20">
        <v>4</v>
      </c>
      <c r="G126" s="21">
        <v>2</v>
      </c>
      <c r="H126" s="21">
        <v>11</v>
      </c>
      <c r="I126" s="21">
        <v>3</v>
      </c>
      <c r="J126" s="21">
        <v>1</v>
      </c>
      <c r="K126" s="21">
        <v>3</v>
      </c>
      <c r="L126" s="21">
        <v>4</v>
      </c>
      <c r="M126" s="21">
        <v>4</v>
      </c>
      <c r="N126" s="21">
        <v>4</v>
      </c>
      <c r="O126" s="21">
        <v>7</v>
      </c>
      <c r="P126" s="21">
        <f t="shared" si="1"/>
        <v>43</v>
      </c>
    </row>
    <row r="127" spans="1:16" x14ac:dyDescent="0.2">
      <c r="A127" s="149"/>
      <c r="B127" s="149"/>
      <c r="C127" s="152"/>
      <c r="D127" s="19">
        <v>2023</v>
      </c>
      <c r="E127" s="20">
        <v>0</v>
      </c>
      <c r="F127" s="20">
        <v>4</v>
      </c>
      <c r="G127" s="21">
        <v>2</v>
      </c>
      <c r="H127" s="21">
        <v>12</v>
      </c>
      <c r="I127" s="21">
        <v>4</v>
      </c>
      <c r="J127" s="21">
        <v>1</v>
      </c>
      <c r="K127" s="21">
        <v>3</v>
      </c>
      <c r="L127" s="21">
        <v>4</v>
      </c>
      <c r="M127" s="21">
        <v>4</v>
      </c>
      <c r="N127" s="21">
        <v>4</v>
      </c>
      <c r="O127" s="21">
        <v>4</v>
      </c>
      <c r="P127" s="21">
        <f t="shared" si="1"/>
        <v>42</v>
      </c>
    </row>
    <row r="128" spans="1:16" x14ac:dyDescent="0.2">
      <c r="A128" s="129">
        <v>43</v>
      </c>
      <c r="B128" s="129" t="s">
        <v>37</v>
      </c>
      <c r="C128" s="132" t="s">
        <v>38</v>
      </c>
      <c r="D128" s="22">
        <v>2021</v>
      </c>
      <c r="E128" s="23">
        <v>0</v>
      </c>
      <c r="F128" s="23">
        <v>4</v>
      </c>
      <c r="G128" s="24">
        <v>2</v>
      </c>
      <c r="H128" s="24">
        <v>4</v>
      </c>
      <c r="I128" s="24">
        <v>2</v>
      </c>
      <c r="J128" s="24">
        <v>1</v>
      </c>
      <c r="K128" s="24">
        <v>4</v>
      </c>
      <c r="L128" s="24">
        <v>4</v>
      </c>
      <c r="M128" s="24">
        <v>4</v>
      </c>
      <c r="N128" s="24">
        <v>4</v>
      </c>
      <c r="O128" s="24">
        <v>7</v>
      </c>
      <c r="P128" s="24">
        <f t="shared" si="1"/>
        <v>36</v>
      </c>
    </row>
    <row r="129" spans="1:16" x14ac:dyDescent="0.2">
      <c r="A129" s="130"/>
      <c r="B129" s="130"/>
      <c r="C129" s="133"/>
      <c r="D129" s="22">
        <v>2022</v>
      </c>
      <c r="E129" s="23">
        <v>0</v>
      </c>
      <c r="F129" s="23">
        <v>4</v>
      </c>
      <c r="G129" s="24">
        <v>1</v>
      </c>
      <c r="H129" s="24">
        <v>3</v>
      </c>
      <c r="I129" s="24">
        <v>2</v>
      </c>
      <c r="J129" s="24">
        <v>1</v>
      </c>
      <c r="K129" s="24">
        <v>4</v>
      </c>
      <c r="L129" s="24">
        <v>4</v>
      </c>
      <c r="M129" s="24">
        <v>4</v>
      </c>
      <c r="N129" s="24">
        <v>4</v>
      </c>
      <c r="O129" s="24">
        <v>1</v>
      </c>
      <c r="P129" s="24">
        <f t="shared" si="1"/>
        <v>28</v>
      </c>
    </row>
    <row r="130" spans="1:16" x14ac:dyDescent="0.2">
      <c r="A130" s="131"/>
      <c r="B130" s="131"/>
      <c r="C130" s="134"/>
      <c r="D130" s="22">
        <v>2023</v>
      </c>
      <c r="E130" s="23">
        <v>0</v>
      </c>
      <c r="F130" s="23">
        <v>4</v>
      </c>
      <c r="G130" s="24">
        <v>1</v>
      </c>
      <c r="H130" s="24">
        <v>4</v>
      </c>
      <c r="I130" s="24">
        <v>2</v>
      </c>
      <c r="J130" s="24">
        <v>1</v>
      </c>
      <c r="K130" s="24">
        <v>4</v>
      </c>
      <c r="L130" s="24">
        <v>4</v>
      </c>
      <c r="M130" s="24">
        <v>4</v>
      </c>
      <c r="N130" s="24">
        <v>4</v>
      </c>
      <c r="O130" s="24">
        <v>1</v>
      </c>
      <c r="P130" s="24">
        <f t="shared" si="1"/>
        <v>29</v>
      </c>
    </row>
    <row r="131" spans="1:16" x14ac:dyDescent="0.2">
      <c r="A131" s="135">
        <v>44</v>
      </c>
      <c r="B131" s="135" t="s">
        <v>39</v>
      </c>
      <c r="C131" s="138" t="s">
        <v>40</v>
      </c>
      <c r="D131" s="25">
        <v>2021</v>
      </c>
      <c r="E131" s="26">
        <v>0</v>
      </c>
      <c r="F131" s="26">
        <v>3</v>
      </c>
      <c r="G131" s="27">
        <v>2</v>
      </c>
      <c r="H131" s="27">
        <v>0</v>
      </c>
      <c r="I131" s="27">
        <v>2</v>
      </c>
      <c r="J131" s="27">
        <v>1</v>
      </c>
      <c r="K131" s="27">
        <v>4</v>
      </c>
      <c r="L131" s="27">
        <v>4</v>
      </c>
      <c r="M131" s="27">
        <v>4</v>
      </c>
      <c r="N131" s="27">
        <v>4</v>
      </c>
      <c r="O131" s="27">
        <v>0</v>
      </c>
      <c r="P131" s="27">
        <f t="shared" ref="P131:P194" si="2">SUM(E131:O131)</f>
        <v>24</v>
      </c>
    </row>
    <row r="132" spans="1:16" x14ac:dyDescent="0.2">
      <c r="A132" s="136"/>
      <c r="B132" s="136"/>
      <c r="C132" s="139"/>
      <c r="D132" s="25">
        <v>2022</v>
      </c>
      <c r="E132" s="26">
        <v>0</v>
      </c>
      <c r="F132" s="26">
        <v>3</v>
      </c>
      <c r="G132" s="27">
        <v>1</v>
      </c>
      <c r="H132" s="27">
        <v>2</v>
      </c>
      <c r="I132" s="27">
        <v>2</v>
      </c>
      <c r="J132" s="27">
        <v>1</v>
      </c>
      <c r="K132" s="27">
        <v>4</v>
      </c>
      <c r="L132" s="27">
        <v>4</v>
      </c>
      <c r="M132" s="27">
        <v>4</v>
      </c>
      <c r="N132" s="27">
        <v>4</v>
      </c>
      <c r="O132" s="27">
        <v>2</v>
      </c>
      <c r="P132" s="27">
        <f t="shared" si="2"/>
        <v>27</v>
      </c>
    </row>
    <row r="133" spans="1:16" x14ac:dyDescent="0.2">
      <c r="A133" s="137"/>
      <c r="B133" s="137"/>
      <c r="C133" s="140"/>
      <c r="D133" s="25">
        <v>2023</v>
      </c>
      <c r="E133" s="26">
        <v>0</v>
      </c>
      <c r="F133" s="26">
        <v>3</v>
      </c>
      <c r="G133" s="27">
        <v>1</v>
      </c>
      <c r="H133" s="27">
        <v>2</v>
      </c>
      <c r="I133" s="27">
        <v>2</v>
      </c>
      <c r="J133" s="27">
        <v>1</v>
      </c>
      <c r="K133" s="27">
        <v>4</v>
      </c>
      <c r="L133" s="27">
        <v>4</v>
      </c>
      <c r="M133" s="27">
        <v>4</v>
      </c>
      <c r="N133" s="27">
        <v>4</v>
      </c>
      <c r="O133" s="27">
        <v>1</v>
      </c>
      <c r="P133" s="27">
        <f t="shared" si="2"/>
        <v>26</v>
      </c>
    </row>
    <row r="134" spans="1:16" x14ac:dyDescent="0.2">
      <c r="A134" s="141">
        <v>45</v>
      </c>
      <c r="B134" s="141" t="s">
        <v>41</v>
      </c>
      <c r="C134" s="144" t="s">
        <v>42</v>
      </c>
      <c r="D134" s="28">
        <v>2021</v>
      </c>
      <c r="E134" s="29">
        <v>0</v>
      </c>
      <c r="F134" s="29">
        <v>3</v>
      </c>
      <c r="G134" s="30">
        <v>2</v>
      </c>
      <c r="H134" s="30">
        <v>11</v>
      </c>
      <c r="I134" s="30">
        <v>3</v>
      </c>
      <c r="J134" s="30">
        <v>1</v>
      </c>
      <c r="K134" s="30">
        <v>3</v>
      </c>
      <c r="L134" s="30">
        <v>5</v>
      </c>
      <c r="M134" s="30">
        <v>5</v>
      </c>
      <c r="N134" s="30">
        <v>5</v>
      </c>
      <c r="O134" s="30">
        <v>7</v>
      </c>
      <c r="P134" s="30">
        <f t="shared" si="2"/>
        <v>45</v>
      </c>
    </row>
    <row r="135" spans="1:16" x14ac:dyDescent="0.2">
      <c r="A135" s="142"/>
      <c r="B135" s="142"/>
      <c r="C135" s="145"/>
      <c r="D135" s="28">
        <v>2022</v>
      </c>
      <c r="E135" s="29">
        <v>0</v>
      </c>
      <c r="F135" s="29">
        <v>3</v>
      </c>
      <c r="G135" s="30">
        <v>2</v>
      </c>
      <c r="H135" s="30">
        <v>12</v>
      </c>
      <c r="I135" s="30">
        <v>4</v>
      </c>
      <c r="J135" s="30">
        <v>1</v>
      </c>
      <c r="K135" s="30">
        <v>3</v>
      </c>
      <c r="L135" s="30">
        <v>5</v>
      </c>
      <c r="M135" s="30">
        <v>5</v>
      </c>
      <c r="N135" s="30">
        <v>5</v>
      </c>
      <c r="O135" s="30">
        <v>4</v>
      </c>
      <c r="P135" s="30">
        <f t="shared" si="2"/>
        <v>44</v>
      </c>
    </row>
    <row r="136" spans="1:16" x14ac:dyDescent="0.2">
      <c r="A136" s="143"/>
      <c r="B136" s="143"/>
      <c r="C136" s="146"/>
      <c r="D136" s="28">
        <v>2023</v>
      </c>
      <c r="E136" s="29">
        <v>0</v>
      </c>
      <c r="F136" s="29">
        <v>3</v>
      </c>
      <c r="G136" s="30">
        <v>2</v>
      </c>
      <c r="H136" s="30">
        <v>23</v>
      </c>
      <c r="I136" s="30">
        <v>8</v>
      </c>
      <c r="J136" s="30">
        <v>4</v>
      </c>
      <c r="K136" s="30">
        <v>3</v>
      </c>
      <c r="L136" s="30">
        <v>5</v>
      </c>
      <c r="M136" s="30">
        <v>5</v>
      </c>
      <c r="N136" s="30">
        <v>5</v>
      </c>
      <c r="O136" s="30">
        <v>9</v>
      </c>
      <c r="P136" s="30">
        <f t="shared" si="2"/>
        <v>67</v>
      </c>
    </row>
    <row r="137" spans="1:16" x14ac:dyDescent="0.2">
      <c r="A137" s="123">
        <v>46</v>
      </c>
      <c r="B137" s="123" t="s">
        <v>43</v>
      </c>
      <c r="C137" s="126" t="s">
        <v>44</v>
      </c>
      <c r="D137" s="16">
        <v>2021</v>
      </c>
      <c r="E137" s="17">
        <v>0</v>
      </c>
      <c r="F137" s="17">
        <v>4</v>
      </c>
      <c r="G137" s="18">
        <v>2</v>
      </c>
      <c r="H137" s="18">
        <v>3</v>
      </c>
      <c r="I137" s="18">
        <v>2</v>
      </c>
      <c r="J137" s="18">
        <v>1</v>
      </c>
      <c r="K137" s="18">
        <v>3</v>
      </c>
      <c r="L137" s="18">
        <v>3</v>
      </c>
      <c r="M137" s="18">
        <v>5</v>
      </c>
      <c r="N137" s="18">
        <v>3</v>
      </c>
      <c r="O137" s="18">
        <v>1</v>
      </c>
      <c r="P137" s="18">
        <f t="shared" si="2"/>
        <v>27</v>
      </c>
    </row>
    <row r="138" spans="1:16" x14ac:dyDescent="0.2">
      <c r="A138" s="124"/>
      <c r="B138" s="124"/>
      <c r="C138" s="127"/>
      <c r="D138" s="16">
        <v>2022</v>
      </c>
      <c r="E138" s="17">
        <v>0</v>
      </c>
      <c r="F138" s="17">
        <v>4</v>
      </c>
      <c r="G138" s="18">
        <v>2</v>
      </c>
      <c r="H138" s="18">
        <v>4</v>
      </c>
      <c r="I138" s="18">
        <v>2</v>
      </c>
      <c r="J138" s="18">
        <v>1</v>
      </c>
      <c r="K138" s="18">
        <v>3</v>
      </c>
      <c r="L138" s="18">
        <v>3</v>
      </c>
      <c r="M138" s="18">
        <v>5</v>
      </c>
      <c r="N138" s="18">
        <v>3</v>
      </c>
      <c r="O138" s="18">
        <v>1</v>
      </c>
      <c r="P138" s="18">
        <f t="shared" si="2"/>
        <v>28</v>
      </c>
    </row>
    <row r="139" spans="1:16" x14ac:dyDescent="0.2">
      <c r="A139" s="125"/>
      <c r="B139" s="125"/>
      <c r="C139" s="128"/>
      <c r="D139" s="16">
        <v>2023</v>
      </c>
      <c r="E139" s="17">
        <v>0</v>
      </c>
      <c r="F139" s="17">
        <v>4</v>
      </c>
      <c r="G139" s="18">
        <v>2</v>
      </c>
      <c r="H139" s="18">
        <v>19</v>
      </c>
      <c r="I139" s="18">
        <v>2</v>
      </c>
      <c r="J139" s="18">
        <v>1</v>
      </c>
      <c r="K139" s="18">
        <v>3</v>
      </c>
      <c r="L139" s="18">
        <v>3</v>
      </c>
      <c r="M139" s="18">
        <v>5</v>
      </c>
      <c r="N139" s="18">
        <v>3</v>
      </c>
      <c r="O139" s="18">
        <v>4</v>
      </c>
      <c r="P139" s="18">
        <f t="shared" si="2"/>
        <v>46</v>
      </c>
    </row>
    <row r="140" spans="1:16" x14ac:dyDescent="0.2">
      <c r="A140" s="147">
        <v>47</v>
      </c>
      <c r="B140" s="147" t="s">
        <v>45</v>
      </c>
      <c r="C140" s="150" t="s">
        <v>46</v>
      </c>
      <c r="D140" s="19">
        <v>2021</v>
      </c>
      <c r="E140" s="20">
        <v>0</v>
      </c>
      <c r="F140" s="20">
        <v>5</v>
      </c>
      <c r="G140" s="21">
        <v>2</v>
      </c>
      <c r="H140" s="21">
        <v>2</v>
      </c>
      <c r="I140" s="21">
        <v>2</v>
      </c>
      <c r="J140" s="21">
        <v>1</v>
      </c>
      <c r="K140" s="21">
        <v>3</v>
      </c>
      <c r="L140" s="21">
        <v>5</v>
      </c>
      <c r="M140" s="21">
        <v>5</v>
      </c>
      <c r="N140" s="21">
        <v>5</v>
      </c>
      <c r="O140" s="21">
        <v>2</v>
      </c>
      <c r="P140" s="21">
        <f t="shared" si="2"/>
        <v>32</v>
      </c>
    </row>
    <row r="141" spans="1:16" x14ac:dyDescent="0.2">
      <c r="A141" s="148"/>
      <c r="B141" s="148"/>
      <c r="C141" s="151"/>
      <c r="D141" s="19">
        <v>2022</v>
      </c>
      <c r="E141" s="20">
        <v>0</v>
      </c>
      <c r="F141" s="20">
        <v>5</v>
      </c>
      <c r="G141" s="21">
        <v>2</v>
      </c>
      <c r="H141" s="21">
        <v>2</v>
      </c>
      <c r="I141" s="21">
        <v>2</v>
      </c>
      <c r="J141" s="21">
        <v>1</v>
      </c>
      <c r="K141" s="21">
        <v>3</v>
      </c>
      <c r="L141" s="21">
        <v>5</v>
      </c>
      <c r="M141" s="21">
        <v>5</v>
      </c>
      <c r="N141" s="21">
        <v>5</v>
      </c>
      <c r="O141" s="21">
        <v>1</v>
      </c>
      <c r="P141" s="21">
        <f t="shared" si="2"/>
        <v>31</v>
      </c>
    </row>
    <row r="142" spans="1:16" x14ac:dyDescent="0.2">
      <c r="A142" s="149"/>
      <c r="B142" s="149"/>
      <c r="C142" s="152"/>
      <c r="D142" s="19">
        <v>2023</v>
      </c>
      <c r="E142" s="20">
        <v>0</v>
      </c>
      <c r="F142" s="20">
        <v>5</v>
      </c>
      <c r="G142" s="21">
        <v>2</v>
      </c>
      <c r="H142" s="21">
        <v>3</v>
      </c>
      <c r="I142" s="21">
        <v>3</v>
      </c>
      <c r="J142" s="21">
        <v>1</v>
      </c>
      <c r="K142" s="21">
        <v>3</v>
      </c>
      <c r="L142" s="21">
        <v>5</v>
      </c>
      <c r="M142" s="21">
        <v>5</v>
      </c>
      <c r="N142" s="21">
        <v>5</v>
      </c>
      <c r="O142" s="21">
        <v>4</v>
      </c>
      <c r="P142" s="21">
        <f t="shared" si="2"/>
        <v>36</v>
      </c>
    </row>
    <row r="143" spans="1:16" x14ac:dyDescent="0.2">
      <c r="A143" s="129">
        <v>48</v>
      </c>
      <c r="B143" s="129" t="s">
        <v>47</v>
      </c>
      <c r="C143" s="132" t="s">
        <v>48</v>
      </c>
      <c r="D143" s="22">
        <v>2021</v>
      </c>
      <c r="E143" s="23">
        <v>0</v>
      </c>
      <c r="F143" s="23">
        <v>5</v>
      </c>
      <c r="G143" s="24">
        <v>2</v>
      </c>
      <c r="H143" s="24">
        <v>12</v>
      </c>
      <c r="I143" s="24">
        <v>4</v>
      </c>
      <c r="J143" s="24">
        <v>1</v>
      </c>
      <c r="K143" s="24">
        <v>4</v>
      </c>
      <c r="L143" s="24">
        <v>4</v>
      </c>
      <c r="M143" s="24">
        <v>3</v>
      </c>
      <c r="N143" s="24">
        <v>4</v>
      </c>
      <c r="O143" s="24">
        <v>4</v>
      </c>
      <c r="P143" s="24">
        <f t="shared" si="2"/>
        <v>43</v>
      </c>
    </row>
    <row r="144" spans="1:16" x14ac:dyDescent="0.2">
      <c r="A144" s="130"/>
      <c r="B144" s="130"/>
      <c r="C144" s="133"/>
      <c r="D144" s="22">
        <v>2022</v>
      </c>
      <c r="E144" s="23">
        <v>0</v>
      </c>
      <c r="F144" s="23">
        <v>5</v>
      </c>
      <c r="G144" s="24">
        <v>2</v>
      </c>
      <c r="H144" s="24">
        <v>23</v>
      </c>
      <c r="I144" s="24">
        <v>8</v>
      </c>
      <c r="J144" s="24">
        <v>4</v>
      </c>
      <c r="K144" s="24">
        <v>4</v>
      </c>
      <c r="L144" s="24">
        <v>4</v>
      </c>
      <c r="M144" s="24">
        <v>3</v>
      </c>
      <c r="N144" s="24">
        <v>4</v>
      </c>
      <c r="O144" s="24">
        <v>9</v>
      </c>
      <c r="P144" s="24">
        <f t="shared" si="2"/>
        <v>66</v>
      </c>
    </row>
    <row r="145" spans="1:16" x14ac:dyDescent="0.2">
      <c r="A145" s="131"/>
      <c r="B145" s="131"/>
      <c r="C145" s="134"/>
      <c r="D145" s="22">
        <v>2023</v>
      </c>
      <c r="E145" s="23">
        <v>0</v>
      </c>
      <c r="F145" s="23">
        <v>5</v>
      </c>
      <c r="G145" s="24">
        <v>2</v>
      </c>
      <c r="H145" s="24">
        <v>5</v>
      </c>
      <c r="I145" s="24">
        <v>6</v>
      </c>
      <c r="J145" s="24">
        <v>1</v>
      </c>
      <c r="K145" s="24">
        <v>4</v>
      </c>
      <c r="L145" s="24">
        <v>4</v>
      </c>
      <c r="M145" s="24">
        <v>3</v>
      </c>
      <c r="N145" s="24">
        <v>4</v>
      </c>
      <c r="O145" s="24">
        <v>4</v>
      </c>
      <c r="P145" s="24">
        <f t="shared" si="2"/>
        <v>38</v>
      </c>
    </row>
    <row r="146" spans="1:16" x14ac:dyDescent="0.2">
      <c r="A146" s="135">
        <v>49</v>
      </c>
      <c r="B146" s="135" t="s">
        <v>49</v>
      </c>
      <c r="C146" s="138" t="s">
        <v>50</v>
      </c>
      <c r="D146" s="25">
        <v>2021</v>
      </c>
      <c r="E146" s="26">
        <v>0</v>
      </c>
      <c r="F146" s="26">
        <v>5</v>
      </c>
      <c r="G146" s="27">
        <v>2</v>
      </c>
      <c r="H146" s="27">
        <v>4</v>
      </c>
      <c r="I146" s="27">
        <v>2</v>
      </c>
      <c r="J146" s="27">
        <v>1</v>
      </c>
      <c r="K146" s="27">
        <v>3</v>
      </c>
      <c r="L146" s="27">
        <v>4</v>
      </c>
      <c r="M146" s="27">
        <v>3</v>
      </c>
      <c r="N146" s="27">
        <v>4</v>
      </c>
      <c r="O146" s="27">
        <v>1</v>
      </c>
      <c r="P146" s="27">
        <f t="shared" si="2"/>
        <v>29</v>
      </c>
    </row>
    <row r="147" spans="1:16" x14ac:dyDescent="0.2">
      <c r="A147" s="136"/>
      <c r="B147" s="136"/>
      <c r="C147" s="139"/>
      <c r="D147" s="25">
        <v>2022</v>
      </c>
      <c r="E147" s="26">
        <v>0</v>
      </c>
      <c r="F147" s="26">
        <v>5</v>
      </c>
      <c r="G147" s="27">
        <v>2</v>
      </c>
      <c r="H147" s="27">
        <v>19</v>
      </c>
      <c r="I147" s="27">
        <v>2</v>
      </c>
      <c r="J147" s="27">
        <v>1</v>
      </c>
      <c r="K147" s="27">
        <v>3</v>
      </c>
      <c r="L147" s="27">
        <v>4</v>
      </c>
      <c r="M147" s="27">
        <v>3</v>
      </c>
      <c r="N147" s="27">
        <v>4</v>
      </c>
      <c r="O147" s="27">
        <v>4</v>
      </c>
      <c r="P147" s="27">
        <f t="shared" si="2"/>
        <v>47</v>
      </c>
    </row>
    <row r="148" spans="1:16" x14ac:dyDescent="0.2">
      <c r="A148" s="137"/>
      <c r="B148" s="137"/>
      <c r="C148" s="140"/>
      <c r="D148" s="25">
        <v>2023</v>
      </c>
      <c r="E148" s="26">
        <v>0</v>
      </c>
      <c r="F148" s="26">
        <v>5</v>
      </c>
      <c r="G148" s="27">
        <v>2</v>
      </c>
      <c r="H148" s="27">
        <v>4</v>
      </c>
      <c r="I148" s="27">
        <v>2</v>
      </c>
      <c r="J148" s="27">
        <v>2</v>
      </c>
      <c r="K148" s="27">
        <v>3</v>
      </c>
      <c r="L148" s="27">
        <v>4</v>
      </c>
      <c r="M148" s="27">
        <v>3</v>
      </c>
      <c r="N148" s="27">
        <v>4</v>
      </c>
      <c r="O148" s="27">
        <v>1</v>
      </c>
      <c r="P148" s="27">
        <f t="shared" si="2"/>
        <v>30</v>
      </c>
    </row>
    <row r="149" spans="1:16" x14ac:dyDescent="0.2">
      <c r="A149" s="141">
        <v>50</v>
      </c>
      <c r="B149" s="141" t="s">
        <v>51</v>
      </c>
      <c r="C149" s="144" t="s">
        <v>52</v>
      </c>
      <c r="D149" s="28">
        <v>2021</v>
      </c>
      <c r="E149" s="29">
        <v>0</v>
      </c>
      <c r="F149" s="29">
        <v>5</v>
      </c>
      <c r="G149" s="30">
        <v>2</v>
      </c>
      <c r="H149" s="30">
        <v>2</v>
      </c>
      <c r="I149" s="30">
        <v>2</v>
      </c>
      <c r="J149" s="30">
        <v>1</v>
      </c>
      <c r="K149" s="30">
        <v>3</v>
      </c>
      <c r="L149" s="30">
        <v>4</v>
      </c>
      <c r="M149" s="30">
        <v>5</v>
      </c>
      <c r="N149" s="30">
        <v>4</v>
      </c>
      <c r="O149" s="30">
        <v>1</v>
      </c>
      <c r="P149" s="30">
        <f t="shared" si="2"/>
        <v>29</v>
      </c>
    </row>
    <row r="150" spans="1:16" x14ac:dyDescent="0.2">
      <c r="A150" s="142"/>
      <c r="B150" s="142"/>
      <c r="C150" s="145"/>
      <c r="D150" s="28">
        <v>2022</v>
      </c>
      <c r="E150" s="29">
        <v>0</v>
      </c>
      <c r="F150" s="29">
        <v>5</v>
      </c>
      <c r="G150" s="30">
        <v>3</v>
      </c>
      <c r="H150" s="30">
        <v>3</v>
      </c>
      <c r="I150" s="30">
        <v>3</v>
      </c>
      <c r="J150" s="30">
        <v>1</v>
      </c>
      <c r="K150" s="30">
        <v>3</v>
      </c>
      <c r="L150" s="30">
        <v>4</v>
      </c>
      <c r="M150" s="30">
        <v>5</v>
      </c>
      <c r="N150" s="30">
        <v>4</v>
      </c>
      <c r="O150" s="30">
        <v>4</v>
      </c>
      <c r="P150" s="30">
        <f t="shared" si="2"/>
        <v>35</v>
      </c>
    </row>
    <row r="151" spans="1:16" x14ac:dyDescent="0.2">
      <c r="A151" s="143"/>
      <c r="B151" s="143"/>
      <c r="C151" s="146"/>
      <c r="D151" s="28">
        <v>2023</v>
      </c>
      <c r="E151" s="29">
        <v>0</v>
      </c>
      <c r="F151" s="29">
        <v>5</v>
      </c>
      <c r="G151" s="30">
        <v>3</v>
      </c>
      <c r="H151" s="30">
        <v>1</v>
      </c>
      <c r="I151" s="30">
        <v>2</v>
      </c>
      <c r="J151" s="30">
        <v>1</v>
      </c>
      <c r="K151" s="30">
        <v>3</v>
      </c>
      <c r="L151" s="30">
        <v>4</v>
      </c>
      <c r="M151" s="30">
        <v>5</v>
      </c>
      <c r="N151" s="30">
        <v>4</v>
      </c>
      <c r="O151" s="30">
        <v>0</v>
      </c>
      <c r="P151" s="30">
        <f t="shared" si="2"/>
        <v>28</v>
      </c>
    </row>
    <row r="152" spans="1:16" x14ac:dyDescent="0.2">
      <c r="A152" s="123">
        <v>51</v>
      </c>
      <c r="B152" s="123" t="s">
        <v>53</v>
      </c>
      <c r="C152" s="126" t="s">
        <v>54</v>
      </c>
      <c r="D152" s="16">
        <v>2021</v>
      </c>
      <c r="E152" s="17">
        <v>0</v>
      </c>
      <c r="F152" s="17">
        <v>5</v>
      </c>
      <c r="G152" s="18">
        <v>2</v>
      </c>
      <c r="H152" s="18">
        <v>23</v>
      </c>
      <c r="I152" s="18">
        <v>8</v>
      </c>
      <c r="J152" s="18">
        <v>4</v>
      </c>
      <c r="K152" s="18">
        <v>3</v>
      </c>
      <c r="L152" s="18">
        <v>4</v>
      </c>
      <c r="M152" s="18">
        <v>5</v>
      </c>
      <c r="N152" s="18">
        <v>4</v>
      </c>
      <c r="O152" s="18">
        <v>9</v>
      </c>
      <c r="P152" s="18">
        <f t="shared" si="2"/>
        <v>67</v>
      </c>
    </row>
    <row r="153" spans="1:16" x14ac:dyDescent="0.2">
      <c r="A153" s="124"/>
      <c r="B153" s="124"/>
      <c r="C153" s="127"/>
      <c r="D153" s="16">
        <v>2022</v>
      </c>
      <c r="E153" s="17">
        <v>0</v>
      </c>
      <c r="F153" s="17">
        <v>5</v>
      </c>
      <c r="G153" s="18">
        <v>3</v>
      </c>
      <c r="H153" s="18">
        <v>5</v>
      </c>
      <c r="I153" s="18">
        <v>6</v>
      </c>
      <c r="J153" s="18">
        <v>1</v>
      </c>
      <c r="K153" s="18">
        <v>3</v>
      </c>
      <c r="L153" s="18">
        <v>4</v>
      </c>
      <c r="M153" s="18">
        <v>5</v>
      </c>
      <c r="N153" s="18">
        <v>4</v>
      </c>
      <c r="O153" s="18">
        <v>4</v>
      </c>
      <c r="P153" s="18">
        <f t="shared" si="2"/>
        <v>40</v>
      </c>
    </row>
    <row r="154" spans="1:16" x14ac:dyDescent="0.2">
      <c r="A154" s="125"/>
      <c r="B154" s="125"/>
      <c r="C154" s="128"/>
      <c r="D154" s="16">
        <v>2023</v>
      </c>
      <c r="E154" s="17">
        <v>0</v>
      </c>
      <c r="F154" s="17">
        <v>5</v>
      </c>
      <c r="G154" s="18">
        <v>3</v>
      </c>
      <c r="H154" s="18">
        <v>10</v>
      </c>
      <c r="I154" s="18">
        <v>2</v>
      </c>
      <c r="J154" s="18">
        <v>1</v>
      </c>
      <c r="K154" s="18">
        <v>3</v>
      </c>
      <c r="L154" s="18">
        <v>4</v>
      </c>
      <c r="M154" s="18">
        <v>5</v>
      </c>
      <c r="N154" s="18">
        <v>4</v>
      </c>
      <c r="O154" s="18">
        <v>2</v>
      </c>
      <c r="P154" s="18">
        <f t="shared" si="2"/>
        <v>39</v>
      </c>
    </row>
    <row r="155" spans="1:16" x14ac:dyDescent="0.2">
      <c r="A155" s="147">
        <v>52</v>
      </c>
      <c r="B155" s="147" t="s">
        <v>55</v>
      </c>
      <c r="C155" s="150" t="s">
        <v>56</v>
      </c>
      <c r="D155" s="19">
        <v>2021</v>
      </c>
      <c r="E155" s="20">
        <v>0</v>
      </c>
      <c r="F155" s="20">
        <v>5</v>
      </c>
      <c r="G155" s="21">
        <v>1</v>
      </c>
      <c r="H155" s="21">
        <v>19</v>
      </c>
      <c r="I155" s="21">
        <v>2</v>
      </c>
      <c r="J155" s="21">
        <v>1</v>
      </c>
      <c r="K155" s="21">
        <v>3</v>
      </c>
      <c r="L155" s="21">
        <v>4</v>
      </c>
      <c r="M155" s="21">
        <v>5</v>
      </c>
      <c r="N155" s="21">
        <v>4</v>
      </c>
      <c r="O155" s="21">
        <v>4</v>
      </c>
      <c r="P155" s="21">
        <f t="shared" si="2"/>
        <v>48</v>
      </c>
    </row>
    <row r="156" spans="1:16" x14ac:dyDescent="0.2">
      <c r="A156" s="148"/>
      <c r="B156" s="148"/>
      <c r="C156" s="151"/>
      <c r="D156" s="19">
        <v>2022</v>
      </c>
      <c r="E156" s="20">
        <v>0</v>
      </c>
      <c r="F156" s="20">
        <v>5</v>
      </c>
      <c r="G156" s="21">
        <v>3</v>
      </c>
      <c r="H156" s="21">
        <v>4</v>
      </c>
      <c r="I156" s="21">
        <v>2</v>
      </c>
      <c r="J156" s="21">
        <v>2</v>
      </c>
      <c r="K156" s="21">
        <v>3</v>
      </c>
      <c r="L156" s="21">
        <v>4</v>
      </c>
      <c r="M156" s="21">
        <v>5</v>
      </c>
      <c r="N156" s="21">
        <v>4</v>
      </c>
      <c r="O156" s="21">
        <v>1</v>
      </c>
      <c r="P156" s="21">
        <f t="shared" si="2"/>
        <v>33</v>
      </c>
    </row>
    <row r="157" spans="1:16" x14ac:dyDescent="0.2">
      <c r="A157" s="149"/>
      <c r="B157" s="149"/>
      <c r="C157" s="152"/>
      <c r="D157" s="19">
        <v>2023</v>
      </c>
      <c r="E157" s="20">
        <v>0</v>
      </c>
      <c r="F157" s="20">
        <v>5</v>
      </c>
      <c r="G157" s="21">
        <v>3</v>
      </c>
      <c r="H157" s="21">
        <v>4</v>
      </c>
      <c r="I157" s="21">
        <v>2</v>
      </c>
      <c r="J157" s="21">
        <v>1</v>
      </c>
      <c r="K157" s="21">
        <v>3</v>
      </c>
      <c r="L157" s="21">
        <v>4</v>
      </c>
      <c r="M157" s="21">
        <v>5</v>
      </c>
      <c r="N157" s="21">
        <v>4</v>
      </c>
      <c r="O157" s="21">
        <v>2</v>
      </c>
      <c r="P157" s="21">
        <f t="shared" si="2"/>
        <v>33</v>
      </c>
    </row>
    <row r="158" spans="1:16" x14ac:dyDescent="0.2">
      <c r="A158" s="129">
        <v>53</v>
      </c>
      <c r="B158" s="129" t="s">
        <v>57</v>
      </c>
      <c r="C158" s="132" t="s">
        <v>58</v>
      </c>
      <c r="D158" s="22">
        <v>2021</v>
      </c>
      <c r="E158" s="23">
        <v>0</v>
      </c>
      <c r="F158" s="23">
        <v>5</v>
      </c>
      <c r="G158" s="24">
        <v>1</v>
      </c>
      <c r="H158" s="24">
        <v>3</v>
      </c>
      <c r="I158" s="24">
        <v>3</v>
      </c>
      <c r="J158" s="24">
        <v>1</v>
      </c>
      <c r="K158" s="24">
        <v>3</v>
      </c>
      <c r="L158" s="24">
        <v>4</v>
      </c>
      <c r="M158" s="24">
        <v>4</v>
      </c>
      <c r="N158" s="24">
        <v>4</v>
      </c>
      <c r="O158" s="24">
        <v>4</v>
      </c>
      <c r="P158" s="24">
        <f t="shared" si="2"/>
        <v>32</v>
      </c>
    </row>
    <row r="159" spans="1:16" x14ac:dyDescent="0.2">
      <c r="A159" s="130"/>
      <c r="B159" s="130"/>
      <c r="C159" s="133"/>
      <c r="D159" s="22">
        <v>2022</v>
      </c>
      <c r="E159" s="23">
        <v>0</v>
      </c>
      <c r="F159" s="23">
        <v>5</v>
      </c>
      <c r="G159" s="24">
        <v>3</v>
      </c>
      <c r="H159" s="24">
        <v>1</v>
      </c>
      <c r="I159" s="24">
        <v>2</v>
      </c>
      <c r="J159" s="24">
        <v>1</v>
      </c>
      <c r="K159" s="24">
        <v>3</v>
      </c>
      <c r="L159" s="24">
        <v>4</v>
      </c>
      <c r="M159" s="24">
        <v>4</v>
      </c>
      <c r="N159" s="24">
        <v>4</v>
      </c>
      <c r="O159" s="24">
        <v>0</v>
      </c>
      <c r="P159" s="24">
        <f t="shared" si="2"/>
        <v>27</v>
      </c>
    </row>
    <row r="160" spans="1:16" x14ac:dyDescent="0.2">
      <c r="A160" s="131"/>
      <c r="B160" s="131"/>
      <c r="C160" s="134"/>
      <c r="D160" s="22">
        <v>2023</v>
      </c>
      <c r="E160" s="23">
        <v>0</v>
      </c>
      <c r="F160" s="23">
        <v>5</v>
      </c>
      <c r="G160" s="24">
        <v>3</v>
      </c>
      <c r="H160" s="24">
        <v>4</v>
      </c>
      <c r="I160" s="24">
        <v>2</v>
      </c>
      <c r="J160" s="24">
        <v>1</v>
      </c>
      <c r="K160" s="24">
        <v>3</v>
      </c>
      <c r="L160" s="24">
        <v>4</v>
      </c>
      <c r="M160" s="24">
        <v>4</v>
      </c>
      <c r="N160" s="24">
        <v>4</v>
      </c>
      <c r="O160" s="24">
        <v>2</v>
      </c>
      <c r="P160" s="24">
        <f t="shared" si="2"/>
        <v>32</v>
      </c>
    </row>
    <row r="161" spans="1:16" x14ac:dyDescent="0.2">
      <c r="A161" s="135">
        <v>54</v>
      </c>
      <c r="B161" s="135" t="s">
        <v>59</v>
      </c>
      <c r="C161" s="138" t="s">
        <v>60</v>
      </c>
      <c r="D161" s="25">
        <v>2021</v>
      </c>
      <c r="E161" s="26">
        <v>0</v>
      </c>
      <c r="F161" s="26">
        <v>5</v>
      </c>
      <c r="G161" s="27">
        <v>1</v>
      </c>
      <c r="H161" s="27">
        <v>5</v>
      </c>
      <c r="I161" s="27">
        <v>6</v>
      </c>
      <c r="J161" s="27">
        <v>1</v>
      </c>
      <c r="K161" s="27">
        <v>3</v>
      </c>
      <c r="L161" s="27">
        <v>3</v>
      </c>
      <c r="M161" s="27">
        <v>4</v>
      </c>
      <c r="N161" s="27">
        <v>3</v>
      </c>
      <c r="O161" s="27">
        <v>4</v>
      </c>
      <c r="P161" s="27">
        <f t="shared" si="2"/>
        <v>35</v>
      </c>
    </row>
    <row r="162" spans="1:16" x14ac:dyDescent="0.2">
      <c r="A162" s="136"/>
      <c r="B162" s="136"/>
      <c r="C162" s="139"/>
      <c r="D162" s="25">
        <v>2022</v>
      </c>
      <c r="E162" s="26">
        <v>0</v>
      </c>
      <c r="F162" s="26">
        <v>5</v>
      </c>
      <c r="G162" s="27">
        <v>3</v>
      </c>
      <c r="H162" s="27">
        <v>10</v>
      </c>
      <c r="I162" s="27">
        <v>2</v>
      </c>
      <c r="J162" s="27">
        <v>1</v>
      </c>
      <c r="K162" s="27">
        <v>3</v>
      </c>
      <c r="L162" s="27">
        <v>3</v>
      </c>
      <c r="M162" s="27">
        <v>4</v>
      </c>
      <c r="N162" s="27">
        <v>3</v>
      </c>
      <c r="O162" s="27">
        <v>2</v>
      </c>
      <c r="P162" s="27">
        <f t="shared" si="2"/>
        <v>36</v>
      </c>
    </row>
    <row r="163" spans="1:16" x14ac:dyDescent="0.2">
      <c r="A163" s="137"/>
      <c r="B163" s="137"/>
      <c r="C163" s="140"/>
      <c r="D163" s="25">
        <v>2023</v>
      </c>
      <c r="E163" s="26">
        <v>0</v>
      </c>
      <c r="F163" s="26">
        <v>5</v>
      </c>
      <c r="G163" s="27">
        <v>3</v>
      </c>
      <c r="H163" s="27">
        <v>4</v>
      </c>
      <c r="I163" s="27">
        <v>2</v>
      </c>
      <c r="J163" s="27">
        <v>1</v>
      </c>
      <c r="K163" s="27">
        <v>3</v>
      </c>
      <c r="L163" s="27">
        <v>3</v>
      </c>
      <c r="M163" s="27">
        <v>4</v>
      </c>
      <c r="N163" s="27">
        <v>3</v>
      </c>
      <c r="O163" s="27">
        <v>7</v>
      </c>
      <c r="P163" s="27">
        <f t="shared" si="2"/>
        <v>35</v>
      </c>
    </row>
    <row r="164" spans="1:16" x14ac:dyDescent="0.2">
      <c r="A164" s="141">
        <v>55</v>
      </c>
      <c r="B164" s="141" t="s">
        <v>61</v>
      </c>
      <c r="C164" s="144" t="s">
        <v>62</v>
      </c>
      <c r="D164" s="28">
        <v>2021</v>
      </c>
      <c r="E164" s="29">
        <v>0</v>
      </c>
      <c r="F164" s="29">
        <v>5</v>
      </c>
      <c r="G164" s="30">
        <v>1</v>
      </c>
      <c r="H164" s="30">
        <v>4</v>
      </c>
      <c r="I164" s="30">
        <v>2</v>
      </c>
      <c r="J164" s="30">
        <v>2</v>
      </c>
      <c r="K164" s="30">
        <v>3</v>
      </c>
      <c r="L164" s="30">
        <v>3</v>
      </c>
      <c r="M164" s="30">
        <v>4</v>
      </c>
      <c r="N164" s="30">
        <v>3</v>
      </c>
      <c r="O164" s="30">
        <v>1</v>
      </c>
      <c r="P164" s="30">
        <f t="shared" si="2"/>
        <v>28</v>
      </c>
    </row>
    <row r="165" spans="1:16" x14ac:dyDescent="0.2">
      <c r="A165" s="142"/>
      <c r="B165" s="142"/>
      <c r="C165" s="145"/>
      <c r="D165" s="28">
        <v>2022</v>
      </c>
      <c r="E165" s="29">
        <v>0</v>
      </c>
      <c r="F165" s="29">
        <v>5</v>
      </c>
      <c r="G165" s="30">
        <v>1</v>
      </c>
      <c r="H165" s="30">
        <v>4</v>
      </c>
      <c r="I165" s="30">
        <v>2</v>
      </c>
      <c r="J165" s="30">
        <v>1</v>
      </c>
      <c r="K165" s="30">
        <v>3</v>
      </c>
      <c r="L165" s="30">
        <v>3</v>
      </c>
      <c r="M165" s="30">
        <v>4</v>
      </c>
      <c r="N165" s="30">
        <v>3</v>
      </c>
      <c r="O165" s="30">
        <v>2</v>
      </c>
      <c r="P165" s="30">
        <f t="shared" si="2"/>
        <v>28</v>
      </c>
    </row>
    <row r="166" spans="1:16" x14ac:dyDescent="0.2">
      <c r="A166" s="143"/>
      <c r="B166" s="143"/>
      <c r="C166" s="146"/>
      <c r="D166" s="28">
        <v>2023</v>
      </c>
      <c r="E166" s="29">
        <v>0</v>
      </c>
      <c r="F166" s="29">
        <v>5</v>
      </c>
      <c r="G166" s="30">
        <v>1</v>
      </c>
      <c r="H166" s="30">
        <v>0</v>
      </c>
      <c r="I166" s="30">
        <v>2</v>
      </c>
      <c r="J166" s="30">
        <v>1</v>
      </c>
      <c r="K166" s="30">
        <v>3</v>
      </c>
      <c r="L166" s="30">
        <v>3</v>
      </c>
      <c r="M166" s="30">
        <v>4</v>
      </c>
      <c r="N166" s="30">
        <v>3</v>
      </c>
      <c r="O166" s="30">
        <v>0</v>
      </c>
      <c r="P166" s="30">
        <f t="shared" si="2"/>
        <v>22</v>
      </c>
    </row>
    <row r="167" spans="1:16" x14ac:dyDescent="0.2">
      <c r="A167" s="123">
        <v>56</v>
      </c>
      <c r="B167" s="123" t="s">
        <v>63</v>
      </c>
      <c r="C167" s="126" t="s">
        <v>64</v>
      </c>
      <c r="D167" s="16">
        <v>2021</v>
      </c>
      <c r="E167" s="17">
        <v>0</v>
      </c>
      <c r="F167" s="17">
        <v>4</v>
      </c>
      <c r="G167" s="18">
        <v>3</v>
      </c>
      <c r="H167" s="18">
        <v>1</v>
      </c>
      <c r="I167" s="18">
        <v>2</v>
      </c>
      <c r="J167" s="18">
        <v>1</v>
      </c>
      <c r="K167" s="18">
        <v>3</v>
      </c>
      <c r="L167" s="18">
        <v>3</v>
      </c>
      <c r="M167" s="18">
        <v>4</v>
      </c>
      <c r="N167" s="18">
        <v>3</v>
      </c>
      <c r="O167" s="18">
        <v>0</v>
      </c>
      <c r="P167" s="18">
        <f t="shared" si="2"/>
        <v>24</v>
      </c>
    </row>
    <row r="168" spans="1:16" x14ac:dyDescent="0.2">
      <c r="A168" s="124"/>
      <c r="B168" s="124"/>
      <c r="C168" s="127"/>
      <c r="D168" s="16">
        <v>2022</v>
      </c>
      <c r="E168" s="17">
        <v>0</v>
      </c>
      <c r="F168" s="17">
        <v>4</v>
      </c>
      <c r="G168" s="18">
        <v>1</v>
      </c>
      <c r="H168" s="18">
        <v>4</v>
      </c>
      <c r="I168" s="18">
        <v>2</v>
      </c>
      <c r="J168" s="18">
        <v>1</v>
      </c>
      <c r="K168" s="18">
        <v>3</v>
      </c>
      <c r="L168" s="18">
        <v>3</v>
      </c>
      <c r="M168" s="18">
        <v>4</v>
      </c>
      <c r="N168" s="18">
        <v>3</v>
      </c>
      <c r="O168" s="18">
        <v>2</v>
      </c>
      <c r="P168" s="18">
        <f t="shared" si="2"/>
        <v>27</v>
      </c>
    </row>
    <row r="169" spans="1:16" x14ac:dyDescent="0.2">
      <c r="A169" s="125"/>
      <c r="B169" s="125"/>
      <c r="C169" s="128"/>
      <c r="D169" s="16">
        <v>2023</v>
      </c>
      <c r="E169" s="17">
        <v>0</v>
      </c>
      <c r="F169" s="17">
        <v>4</v>
      </c>
      <c r="G169" s="18">
        <v>1</v>
      </c>
      <c r="H169" s="18">
        <v>11</v>
      </c>
      <c r="I169" s="18">
        <v>3</v>
      </c>
      <c r="J169" s="18">
        <v>1</v>
      </c>
      <c r="K169" s="18">
        <v>3</v>
      </c>
      <c r="L169" s="18">
        <v>3</v>
      </c>
      <c r="M169" s="18">
        <v>4</v>
      </c>
      <c r="N169" s="18">
        <v>3</v>
      </c>
      <c r="O169" s="18">
        <v>7</v>
      </c>
      <c r="P169" s="18">
        <f t="shared" si="2"/>
        <v>40</v>
      </c>
    </row>
    <row r="170" spans="1:16" x14ac:dyDescent="0.2">
      <c r="A170" s="147">
        <v>57</v>
      </c>
      <c r="B170" s="147" t="s">
        <v>65</v>
      </c>
      <c r="C170" s="150" t="s">
        <v>66</v>
      </c>
      <c r="D170" s="19">
        <v>2021</v>
      </c>
      <c r="E170" s="20">
        <v>0</v>
      </c>
      <c r="F170" s="20">
        <v>4</v>
      </c>
      <c r="G170" s="21">
        <v>3</v>
      </c>
      <c r="H170" s="21">
        <v>10</v>
      </c>
      <c r="I170" s="21">
        <v>2</v>
      </c>
      <c r="J170" s="21">
        <v>1</v>
      </c>
      <c r="K170" s="21">
        <v>3</v>
      </c>
      <c r="L170" s="21">
        <v>3</v>
      </c>
      <c r="M170" s="21">
        <v>5</v>
      </c>
      <c r="N170" s="21">
        <v>3</v>
      </c>
      <c r="O170" s="21">
        <v>2</v>
      </c>
      <c r="P170" s="21">
        <f t="shared" si="2"/>
        <v>36</v>
      </c>
    </row>
    <row r="171" spans="1:16" x14ac:dyDescent="0.2">
      <c r="A171" s="148"/>
      <c r="B171" s="148"/>
      <c r="C171" s="151"/>
      <c r="D171" s="19">
        <v>2022</v>
      </c>
      <c r="E171" s="20">
        <v>0</v>
      </c>
      <c r="F171" s="20">
        <v>4</v>
      </c>
      <c r="G171" s="21">
        <v>1</v>
      </c>
      <c r="H171" s="21">
        <v>4</v>
      </c>
      <c r="I171" s="21">
        <v>2</v>
      </c>
      <c r="J171" s="21">
        <v>1</v>
      </c>
      <c r="K171" s="21">
        <v>3</v>
      </c>
      <c r="L171" s="21">
        <v>3</v>
      </c>
      <c r="M171" s="21">
        <v>5</v>
      </c>
      <c r="N171" s="21">
        <v>3</v>
      </c>
      <c r="O171" s="21">
        <v>7</v>
      </c>
      <c r="P171" s="21">
        <f t="shared" si="2"/>
        <v>33</v>
      </c>
    </row>
    <row r="172" spans="1:16" x14ac:dyDescent="0.2">
      <c r="A172" s="149"/>
      <c r="B172" s="149"/>
      <c r="C172" s="152"/>
      <c r="D172" s="19">
        <v>2023</v>
      </c>
      <c r="E172" s="20">
        <v>0</v>
      </c>
      <c r="F172" s="20">
        <v>4</v>
      </c>
      <c r="G172" s="21">
        <v>1</v>
      </c>
      <c r="H172" s="21">
        <v>3</v>
      </c>
      <c r="I172" s="21">
        <v>2</v>
      </c>
      <c r="J172" s="21">
        <v>1</v>
      </c>
      <c r="K172" s="21">
        <v>3</v>
      </c>
      <c r="L172" s="21">
        <v>3</v>
      </c>
      <c r="M172" s="21">
        <v>5</v>
      </c>
      <c r="N172" s="21">
        <v>3</v>
      </c>
      <c r="O172" s="21">
        <v>1</v>
      </c>
      <c r="P172" s="21">
        <f t="shared" si="2"/>
        <v>26</v>
      </c>
    </row>
    <row r="173" spans="1:16" x14ac:dyDescent="0.2">
      <c r="A173" s="129">
        <v>58</v>
      </c>
      <c r="B173" s="129" t="s">
        <v>67</v>
      </c>
      <c r="C173" s="132" t="s">
        <v>68</v>
      </c>
      <c r="D173" s="22">
        <v>2021</v>
      </c>
      <c r="E173" s="23">
        <v>0</v>
      </c>
      <c r="F173" s="23">
        <v>4</v>
      </c>
      <c r="G173" s="24">
        <v>3</v>
      </c>
      <c r="H173" s="24">
        <v>4</v>
      </c>
      <c r="I173" s="24">
        <v>2</v>
      </c>
      <c r="J173" s="24">
        <v>1</v>
      </c>
      <c r="K173" s="24">
        <v>3</v>
      </c>
      <c r="L173" s="24">
        <v>3</v>
      </c>
      <c r="M173" s="24">
        <v>5</v>
      </c>
      <c r="N173" s="24">
        <v>3</v>
      </c>
      <c r="O173" s="24">
        <v>2</v>
      </c>
      <c r="P173" s="24">
        <f t="shared" si="2"/>
        <v>30</v>
      </c>
    </row>
    <row r="174" spans="1:16" x14ac:dyDescent="0.2">
      <c r="A174" s="130"/>
      <c r="B174" s="130"/>
      <c r="C174" s="133"/>
      <c r="D174" s="22">
        <v>2022</v>
      </c>
      <c r="E174" s="23">
        <v>0</v>
      </c>
      <c r="F174" s="23">
        <v>4</v>
      </c>
      <c r="G174" s="24">
        <v>1</v>
      </c>
      <c r="H174" s="24">
        <v>0</v>
      </c>
      <c r="I174" s="24">
        <v>2</v>
      </c>
      <c r="J174" s="24">
        <v>1</v>
      </c>
      <c r="K174" s="24">
        <v>3</v>
      </c>
      <c r="L174" s="24">
        <v>3</v>
      </c>
      <c r="M174" s="24">
        <v>5</v>
      </c>
      <c r="N174" s="24">
        <v>3</v>
      </c>
      <c r="O174" s="24">
        <v>0</v>
      </c>
      <c r="P174" s="24">
        <f t="shared" si="2"/>
        <v>22</v>
      </c>
    </row>
    <row r="175" spans="1:16" x14ac:dyDescent="0.2">
      <c r="A175" s="131"/>
      <c r="B175" s="131"/>
      <c r="C175" s="134"/>
      <c r="D175" s="22">
        <v>2023</v>
      </c>
      <c r="E175" s="23">
        <v>0</v>
      </c>
      <c r="F175" s="23">
        <v>4</v>
      </c>
      <c r="G175" s="24">
        <v>1</v>
      </c>
      <c r="H175" s="24">
        <v>2</v>
      </c>
      <c r="I175" s="24">
        <v>2</v>
      </c>
      <c r="J175" s="24">
        <v>1</v>
      </c>
      <c r="K175" s="24">
        <v>3</v>
      </c>
      <c r="L175" s="24">
        <v>3</v>
      </c>
      <c r="M175" s="24">
        <v>5</v>
      </c>
      <c r="N175" s="24">
        <v>3</v>
      </c>
      <c r="O175" s="24">
        <v>2</v>
      </c>
      <c r="P175" s="24">
        <f t="shared" si="2"/>
        <v>26</v>
      </c>
    </row>
    <row r="176" spans="1:16" x14ac:dyDescent="0.2">
      <c r="A176" s="135">
        <v>59</v>
      </c>
      <c r="B176" s="135" t="s">
        <v>69</v>
      </c>
      <c r="C176" s="138" t="s">
        <v>70</v>
      </c>
      <c r="D176" s="25">
        <v>2021</v>
      </c>
      <c r="E176" s="26">
        <v>0</v>
      </c>
      <c r="F176" s="26">
        <v>3</v>
      </c>
      <c r="G176" s="27">
        <v>3</v>
      </c>
      <c r="H176" s="27">
        <v>4</v>
      </c>
      <c r="I176" s="27">
        <v>2</v>
      </c>
      <c r="J176" s="27">
        <v>1</v>
      </c>
      <c r="K176" s="27">
        <v>3</v>
      </c>
      <c r="L176" s="27">
        <v>5</v>
      </c>
      <c r="M176" s="27">
        <v>5</v>
      </c>
      <c r="N176" s="27">
        <v>5</v>
      </c>
      <c r="O176" s="27">
        <v>2</v>
      </c>
      <c r="P176" s="27">
        <f t="shared" si="2"/>
        <v>33</v>
      </c>
    </row>
    <row r="177" spans="1:16" x14ac:dyDescent="0.2">
      <c r="A177" s="136"/>
      <c r="B177" s="136"/>
      <c r="C177" s="139"/>
      <c r="D177" s="25">
        <v>2022</v>
      </c>
      <c r="E177" s="26">
        <v>0</v>
      </c>
      <c r="F177" s="26">
        <v>3</v>
      </c>
      <c r="G177" s="27">
        <v>2</v>
      </c>
      <c r="H177" s="27">
        <v>11</v>
      </c>
      <c r="I177" s="27">
        <v>3</v>
      </c>
      <c r="J177" s="27">
        <v>1</v>
      </c>
      <c r="K177" s="27">
        <v>3</v>
      </c>
      <c r="L177" s="27">
        <v>5</v>
      </c>
      <c r="M177" s="27">
        <v>5</v>
      </c>
      <c r="N177" s="27">
        <v>5</v>
      </c>
      <c r="O177" s="27">
        <v>7</v>
      </c>
      <c r="P177" s="27">
        <f t="shared" si="2"/>
        <v>45</v>
      </c>
    </row>
    <row r="178" spans="1:16" x14ac:dyDescent="0.2">
      <c r="A178" s="137"/>
      <c r="B178" s="137"/>
      <c r="C178" s="140"/>
      <c r="D178" s="25">
        <v>2023</v>
      </c>
      <c r="E178" s="26">
        <v>0</v>
      </c>
      <c r="F178" s="26">
        <v>3</v>
      </c>
      <c r="G178" s="27">
        <v>2</v>
      </c>
      <c r="H178" s="27">
        <v>12</v>
      </c>
      <c r="I178" s="27">
        <v>4</v>
      </c>
      <c r="J178" s="27">
        <v>1</v>
      </c>
      <c r="K178" s="27">
        <v>3</v>
      </c>
      <c r="L178" s="27">
        <v>5</v>
      </c>
      <c r="M178" s="27">
        <v>5</v>
      </c>
      <c r="N178" s="27">
        <v>5</v>
      </c>
      <c r="O178" s="27">
        <v>4</v>
      </c>
      <c r="P178" s="27">
        <f t="shared" si="2"/>
        <v>44</v>
      </c>
    </row>
    <row r="179" spans="1:16" x14ac:dyDescent="0.2">
      <c r="A179" s="141">
        <v>60</v>
      </c>
      <c r="B179" s="141" t="s">
        <v>71</v>
      </c>
      <c r="C179" s="144" t="s">
        <v>72</v>
      </c>
      <c r="D179" s="28">
        <v>2021</v>
      </c>
      <c r="E179" s="29">
        <v>0</v>
      </c>
      <c r="F179" s="29">
        <v>3</v>
      </c>
      <c r="G179" s="30">
        <v>1</v>
      </c>
      <c r="H179" s="30">
        <v>4</v>
      </c>
      <c r="I179" s="30">
        <v>2</v>
      </c>
      <c r="J179" s="30">
        <v>1</v>
      </c>
      <c r="K179" s="30">
        <v>3</v>
      </c>
      <c r="L179" s="30">
        <v>5</v>
      </c>
      <c r="M179" s="30">
        <v>5</v>
      </c>
      <c r="N179" s="30">
        <v>5</v>
      </c>
      <c r="O179" s="30">
        <v>7</v>
      </c>
      <c r="P179" s="30">
        <f t="shared" si="2"/>
        <v>36</v>
      </c>
    </row>
    <row r="180" spans="1:16" x14ac:dyDescent="0.2">
      <c r="A180" s="142"/>
      <c r="B180" s="142"/>
      <c r="C180" s="145"/>
      <c r="D180" s="28">
        <v>2022</v>
      </c>
      <c r="E180" s="29">
        <v>0</v>
      </c>
      <c r="F180" s="29">
        <v>3</v>
      </c>
      <c r="G180" s="30">
        <v>2</v>
      </c>
      <c r="H180" s="30">
        <v>3</v>
      </c>
      <c r="I180" s="30">
        <v>2</v>
      </c>
      <c r="J180" s="30">
        <v>1</v>
      </c>
      <c r="K180" s="30">
        <v>3</v>
      </c>
      <c r="L180" s="30">
        <v>5</v>
      </c>
      <c r="M180" s="30">
        <v>5</v>
      </c>
      <c r="N180" s="30">
        <v>5</v>
      </c>
      <c r="O180" s="30">
        <v>1</v>
      </c>
      <c r="P180" s="30">
        <f t="shared" si="2"/>
        <v>30</v>
      </c>
    </row>
    <row r="181" spans="1:16" x14ac:dyDescent="0.2">
      <c r="A181" s="143"/>
      <c r="B181" s="143"/>
      <c r="C181" s="146"/>
      <c r="D181" s="28">
        <v>2023</v>
      </c>
      <c r="E181" s="29">
        <v>0</v>
      </c>
      <c r="F181" s="29">
        <v>3</v>
      </c>
      <c r="G181" s="30">
        <v>2</v>
      </c>
      <c r="H181" s="30">
        <v>4</v>
      </c>
      <c r="I181" s="30">
        <v>2</v>
      </c>
      <c r="J181" s="30">
        <v>1</v>
      </c>
      <c r="K181" s="30">
        <v>3</v>
      </c>
      <c r="L181" s="30">
        <v>5</v>
      </c>
      <c r="M181" s="30">
        <v>5</v>
      </c>
      <c r="N181" s="30">
        <v>5</v>
      </c>
      <c r="O181" s="30">
        <v>1</v>
      </c>
      <c r="P181" s="30">
        <f t="shared" si="2"/>
        <v>31</v>
      </c>
    </row>
    <row r="182" spans="1:16" x14ac:dyDescent="0.2">
      <c r="A182" s="123">
        <v>61</v>
      </c>
      <c r="B182" s="123" t="s">
        <v>73</v>
      </c>
      <c r="C182" s="126" t="s">
        <v>74</v>
      </c>
      <c r="D182" s="16">
        <v>2021</v>
      </c>
      <c r="E182" s="17">
        <v>0</v>
      </c>
      <c r="F182" s="17">
        <v>3</v>
      </c>
      <c r="G182" s="18">
        <v>2</v>
      </c>
      <c r="H182" s="18">
        <v>0</v>
      </c>
      <c r="I182" s="18">
        <v>2</v>
      </c>
      <c r="J182" s="18">
        <v>1</v>
      </c>
      <c r="K182" s="18">
        <v>4</v>
      </c>
      <c r="L182" s="18">
        <v>5</v>
      </c>
      <c r="M182" s="18">
        <v>4</v>
      </c>
      <c r="N182" s="18">
        <v>5</v>
      </c>
      <c r="O182" s="18">
        <v>0</v>
      </c>
      <c r="P182" s="18">
        <f t="shared" si="2"/>
        <v>26</v>
      </c>
    </row>
    <row r="183" spans="1:16" x14ac:dyDescent="0.2">
      <c r="A183" s="124"/>
      <c r="B183" s="124"/>
      <c r="C183" s="127"/>
      <c r="D183" s="16">
        <v>2022</v>
      </c>
      <c r="E183" s="17">
        <v>0</v>
      </c>
      <c r="F183" s="17">
        <v>3</v>
      </c>
      <c r="G183" s="18">
        <v>2</v>
      </c>
      <c r="H183" s="18">
        <v>2</v>
      </c>
      <c r="I183" s="18">
        <v>2</v>
      </c>
      <c r="J183" s="18">
        <v>1</v>
      </c>
      <c r="K183" s="18">
        <v>4</v>
      </c>
      <c r="L183" s="18">
        <v>5</v>
      </c>
      <c r="M183" s="18">
        <v>4</v>
      </c>
      <c r="N183" s="18">
        <v>5</v>
      </c>
      <c r="O183" s="18">
        <v>2</v>
      </c>
      <c r="P183" s="18">
        <f t="shared" si="2"/>
        <v>30</v>
      </c>
    </row>
    <row r="184" spans="1:16" x14ac:dyDescent="0.2">
      <c r="A184" s="125"/>
      <c r="B184" s="125"/>
      <c r="C184" s="128"/>
      <c r="D184" s="16">
        <v>2023</v>
      </c>
      <c r="E184" s="17">
        <v>0</v>
      </c>
      <c r="F184" s="17">
        <v>3</v>
      </c>
      <c r="G184" s="18">
        <v>2</v>
      </c>
      <c r="H184" s="18">
        <v>2</v>
      </c>
      <c r="I184" s="18">
        <v>2</v>
      </c>
      <c r="J184" s="18">
        <v>1</v>
      </c>
      <c r="K184" s="18">
        <v>4</v>
      </c>
      <c r="L184" s="18">
        <v>5</v>
      </c>
      <c r="M184" s="18">
        <v>4</v>
      </c>
      <c r="N184" s="18">
        <v>5</v>
      </c>
      <c r="O184" s="18">
        <v>1</v>
      </c>
      <c r="P184" s="18">
        <f t="shared" si="2"/>
        <v>29</v>
      </c>
    </row>
    <row r="185" spans="1:16" x14ac:dyDescent="0.2">
      <c r="A185" s="147">
        <v>62</v>
      </c>
      <c r="B185" s="147" t="s">
        <v>75</v>
      </c>
      <c r="C185" s="150" t="s">
        <v>76</v>
      </c>
      <c r="D185" s="19">
        <v>2021</v>
      </c>
      <c r="E185" s="20">
        <v>0</v>
      </c>
      <c r="F185" s="20">
        <v>3</v>
      </c>
      <c r="G185" s="21">
        <v>2</v>
      </c>
      <c r="H185" s="21">
        <v>11</v>
      </c>
      <c r="I185" s="21">
        <v>3</v>
      </c>
      <c r="J185" s="21">
        <v>1</v>
      </c>
      <c r="K185" s="21">
        <v>4</v>
      </c>
      <c r="L185" s="21">
        <v>5</v>
      </c>
      <c r="M185" s="21">
        <v>4</v>
      </c>
      <c r="N185" s="21">
        <v>5</v>
      </c>
      <c r="O185" s="21">
        <v>7</v>
      </c>
      <c r="P185" s="21">
        <f t="shared" si="2"/>
        <v>45</v>
      </c>
    </row>
    <row r="186" spans="1:16" x14ac:dyDescent="0.2">
      <c r="A186" s="148"/>
      <c r="B186" s="148"/>
      <c r="C186" s="151"/>
      <c r="D186" s="19">
        <v>2022</v>
      </c>
      <c r="E186" s="20">
        <v>0</v>
      </c>
      <c r="F186" s="20">
        <v>3</v>
      </c>
      <c r="G186" s="21">
        <v>2</v>
      </c>
      <c r="H186" s="21">
        <v>12</v>
      </c>
      <c r="I186" s="21">
        <v>4</v>
      </c>
      <c r="J186" s="21">
        <v>1</v>
      </c>
      <c r="K186" s="21">
        <v>4</v>
      </c>
      <c r="L186" s="21">
        <v>5</v>
      </c>
      <c r="M186" s="21">
        <v>4</v>
      </c>
      <c r="N186" s="21">
        <v>5</v>
      </c>
      <c r="O186" s="21">
        <v>4</v>
      </c>
      <c r="P186" s="21">
        <f t="shared" si="2"/>
        <v>44</v>
      </c>
    </row>
    <row r="187" spans="1:16" x14ac:dyDescent="0.2">
      <c r="A187" s="149"/>
      <c r="B187" s="149"/>
      <c r="C187" s="152"/>
      <c r="D187" s="19">
        <v>2023</v>
      </c>
      <c r="E187" s="20">
        <v>0</v>
      </c>
      <c r="F187" s="20">
        <v>3</v>
      </c>
      <c r="G187" s="21">
        <v>2</v>
      </c>
      <c r="H187" s="21">
        <v>23</v>
      </c>
      <c r="I187" s="21">
        <v>8</v>
      </c>
      <c r="J187" s="21">
        <v>4</v>
      </c>
      <c r="K187" s="21">
        <v>4</v>
      </c>
      <c r="L187" s="21">
        <v>5</v>
      </c>
      <c r="M187" s="21">
        <v>4</v>
      </c>
      <c r="N187" s="21">
        <v>5</v>
      </c>
      <c r="O187" s="21">
        <v>9</v>
      </c>
      <c r="P187" s="21">
        <f t="shared" si="2"/>
        <v>67</v>
      </c>
    </row>
    <row r="188" spans="1:16" x14ac:dyDescent="0.2">
      <c r="A188" s="129">
        <v>63</v>
      </c>
      <c r="B188" s="129" t="s">
        <v>77</v>
      </c>
      <c r="C188" s="132" t="s">
        <v>78</v>
      </c>
      <c r="D188" s="22">
        <v>2021</v>
      </c>
      <c r="E188" s="23">
        <v>0</v>
      </c>
      <c r="F188" s="23">
        <v>3</v>
      </c>
      <c r="G188" s="24">
        <v>2</v>
      </c>
      <c r="H188" s="24">
        <v>3</v>
      </c>
      <c r="I188" s="24">
        <v>2</v>
      </c>
      <c r="J188" s="24">
        <v>1</v>
      </c>
      <c r="K188" s="24">
        <v>4</v>
      </c>
      <c r="L188" s="24">
        <v>3</v>
      </c>
      <c r="M188" s="24">
        <v>5</v>
      </c>
      <c r="N188" s="24">
        <v>3</v>
      </c>
      <c r="O188" s="24">
        <v>1</v>
      </c>
      <c r="P188" s="24">
        <f t="shared" si="2"/>
        <v>27</v>
      </c>
    </row>
    <row r="189" spans="1:16" x14ac:dyDescent="0.2">
      <c r="A189" s="130"/>
      <c r="B189" s="130"/>
      <c r="C189" s="133"/>
      <c r="D189" s="22">
        <v>2022</v>
      </c>
      <c r="E189" s="23">
        <v>0</v>
      </c>
      <c r="F189" s="23">
        <v>3</v>
      </c>
      <c r="G189" s="24">
        <v>2</v>
      </c>
      <c r="H189" s="24">
        <v>4</v>
      </c>
      <c r="I189" s="24">
        <v>2</v>
      </c>
      <c r="J189" s="24">
        <v>1</v>
      </c>
      <c r="K189" s="24">
        <v>4</v>
      </c>
      <c r="L189" s="24">
        <v>3</v>
      </c>
      <c r="M189" s="24">
        <v>5</v>
      </c>
      <c r="N189" s="24">
        <v>3</v>
      </c>
      <c r="O189" s="24">
        <v>1</v>
      </c>
      <c r="P189" s="24">
        <f t="shared" si="2"/>
        <v>28</v>
      </c>
    </row>
    <row r="190" spans="1:16" x14ac:dyDescent="0.2">
      <c r="A190" s="131"/>
      <c r="B190" s="131"/>
      <c r="C190" s="134"/>
      <c r="D190" s="22">
        <v>2023</v>
      </c>
      <c r="E190" s="23">
        <v>0</v>
      </c>
      <c r="F190" s="23">
        <v>3</v>
      </c>
      <c r="G190" s="24">
        <v>2</v>
      </c>
      <c r="H190" s="24">
        <v>14</v>
      </c>
      <c r="I190" s="24">
        <v>3</v>
      </c>
      <c r="J190" s="24">
        <v>1</v>
      </c>
      <c r="K190" s="24">
        <v>4</v>
      </c>
      <c r="L190" s="24">
        <v>3</v>
      </c>
      <c r="M190" s="24">
        <v>5</v>
      </c>
      <c r="N190" s="24">
        <v>3</v>
      </c>
      <c r="O190" s="24">
        <v>5</v>
      </c>
      <c r="P190" s="24">
        <f t="shared" si="2"/>
        <v>43</v>
      </c>
    </row>
    <row r="191" spans="1:16" x14ac:dyDescent="0.2">
      <c r="A191" s="135">
        <v>64</v>
      </c>
      <c r="B191" s="135" t="s">
        <v>79</v>
      </c>
      <c r="C191" s="138" t="s">
        <v>80</v>
      </c>
      <c r="D191" s="25">
        <v>2021</v>
      </c>
      <c r="E191" s="26">
        <v>0</v>
      </c>
      <c r="F191" s="26">
        <v>3</v>
      </c>
      <c r="G191" s="27">
        <v>3</v>
      </c>
      <c r="H191" s="27">
        <v>2</v>
      </c>
      <c r="I191" s="27">
        <v>2</v>
      </c>
      <c r="J191" s="27">
        <v>1</v>
      </c>
      <c r="K191" s="27">
        <v>4</v>
      </c>
      <c r="L191" s="27">
        <v>3</v>
      </c>
      <c r="M191" s="27">
        <v>5</v>
      </c>
      <c r="N191" s="27">
        <v>3</v>
      </c>
      <c r="O191" s="27">
        <v>2</v>
      </c>
      <c r="P191" s="27">
        <f t="shared" si="2"/>
        <v>28</v>
      </c>
    </row>
    <row r="192" spans="1:16" x14ac:dyDescent="0.2">
      <c r="A192" s="136"/>
      <c r="B192" s="136"/>
      <c r="C192" s="139"/>
      <c r="D192" s="25">
        <v>2022</v>
      </c>
      <c r="E192" s="26">
        <v>0</v>
      </c>
      <c r="F192" s="26">
        <v>3</v>
      </c>
      <c r="G192" s="27">
        <v>2</v>
      </c>
      <c r="H192" s="27">
        <v>2</v>
      </c>
      <c r="I192" s="27">
        <v>2</v>
      </c>
      <c r="J192" s="27">
        <v>1</v>
      </c>
      <c r="K192" s="27">
        <v>4</v>
      </c>
      <c r="L192" s="27">
        <v>3</v>
      </c>
      <c r="M192" s="27">
        <v>5</v>
      </c>
      <c r="N192" s="27">
        <v>3</v>
      </c>
      <c r="O192" s="27">
        <v>1</v>
      </c>
      <c r="P192" s="27">
        <f t="shared" si="2"/>
        <v>26</v>
      </c>
    </row>
    <row r="193" spans="1:16" x14ac:dyDescent="0.2">
      <c r="A193" s="137"/>
      <c r="B193" s="137"/>
      <c r="C193" s="140"/>
      <c r="D193" s="25">
        <v>2023</v>
      </c>
      <c r="E193" s="26">
        <v>0</v>
      </c>
      <c r="F193" s="26">
        <v>3</v>
      </c>
      <c r="G193" s="27">
        <v>2</v>
      </c>
      <c r="H193" s="27">
        <v>3</v>
      </c>
      <c r="I193" s="27">
        <v>2</v>
      </c>
      <c r="J193" s="27">
        <v>1</v>
      </c>
      <c r="K193" s="27">
        <v>4</v>
      </c>
      <c r="L193" s="27">
        <v>3</v>
      </c>
      <c r="M193" s="27">
        <v>5</v>
      </c>
      <c r="N193" s="27">
        <v>3</v>
      </c>
      <c r="O193" s="27">
        <v>4</v>
      </c>
      <c r="P193" s="27">
        <f t="shared" si="2"/>
        <v>30</v>
      </c>
    </row>
    <row r="194" spans="1:16" x14ac:dyDescent="0.2">
      <c r="A194" s="141">
        <v>65</v>
      </c>
      <c r="B194" s="141" t="s">
        <v>81</v>
      </c>
      <c r="C194" s="144" t="s">
        <v>82</v>
      </c>
      <c r="D194" s="28">
        <v>2021</v>
      </c>
      <c r="E194" s="29">
        <v>0</v>
      </c>
      <c r="F194" s="29">
        <v>3</v>
      </c>
      <c r="G194" s="30">
        <v>3</v>
      </c>
      <c r="H194" s="30">
        <v>12</v>
      </c>
      <c r="I194" s="30">
        <v>4</v>
      </c>
      <c r="J194" s="30">
        <v>1</v>
      </c>
      <c r="K194" s="30">
        <v>4</v>
      </c>
      <c r="L194" s="30">
        <v>3</v>
      </c>
      <c r="M194" s="30">
        <v>4</v>
      </c>
      <c r="N194" s="30">
        <v>3</v>
      </c>
      <c r="O194" s="30">
        <v>4</v>
      </c>
      <c r="P194" s="30">
        <f t="shared" si="2"/>
        <v>41</v>
      </c>
    </row>
    <row r="195" spans="1:16" x14ac:dyDescent="0.2">
      <c r="A195" s="142"/>
      <c r="B195" s="142"/>
      <c r="C195" s="145"/>
      <c r="D195" s="28">
        <v>2022</v>
      </c>
      <c r="E195" s="29">
        <v>0</v>
      </c>
      <c r="F195" s="29">
        <v>3</v>
      </c>
      <c r="G195" s="30">
        <v>2</v>
      </c>
      <c r="H195" s="30">
        <v>23</v>
      </c>
      <c r="I195" s="30">
        <v>8</v>
      </c>
      <c r="J195" s="30">
        <v>4</v>
      </c>
      <c r="K195" s="30">
        <v>4</v>
      </c>
      <c r="L195" s="30">
        <v>3</v>
      </c>
      <c r="M195" s="30">
        <v>4</v>
      </c>
      <c r="N195" s="30">
        <v>3</v>
      </c>
      <c r="O195" s="30">
        <v>9</v>
      </c>
      <c r="P195" s="30">
        <f t="shared" ref="P195:P214" si="3">SUM(E195:O195)</f>
        <v>63</v>
      </c>
    </row>
    <row r="196" spans="1:16" x14ac:dyDescent="0.2">
      <c r="A196" s="143"/>
      <c r="B196" s="143"/>
      <c r="C196" s="146"/>
      <c r="D196" s="28">
        <v>2023</v>
      </c>
      <c r="E196" s="29">
        <v>0</v>
      </c>
      <c r="F196" s="29">
        <v>3</v>
      </c>
      <c r="G196" s="30">
        <v>2</v>
      </c>
      <c r="H196" s="30">
        <v>5</v>
      </c>
      <c r="I196" s="30">
        <v>6</v>
      </c>
      <c r="J196" s="30">
        <v>1</v>
      </c>
      <c r="K196" s="30">
        <v>4</v>
      </c>
      <c r="L196" s="30">
        <v>3</v>
      </c>
      <c r="M196" s="30">
        <v>4</v>
      </c>
      <c r="N196" s="30">
        <v>3</v>
      </c>
      <c r="O196" s="30">
        <v>4</v>
      </c>
      <c r="P196" s="30">
        <f t="shared" si="3"/>
        <v>35</v>
      </c>
    </row>
    <row r="197" spans="1:16" x14ac:dyDescent="0.2">
      <c r="A197" s="123">
        <v>66</v>
      </c>
      <c r="B197" s="123" t="s">
        <v>83</v>
      </c>
      <c r="C197" s="126" t="s">
        <v>84</v>
      </c>
      <c r="D197" s="16">
        <v>2021</v>
      </c>
      <c r="E197" s="17">
        <v>0</v>
      </c>
      <c r="F197" s="17">
        <v>5</v>
      </c>
      <c r="G197" s="18">
        <v>3</v>
      </c>
      <c r="H197" s="18">
        <v>4</v>
      </c>
      <c r="I197" s="18">
        <v>2</v>
      </c>
      <c r="J197" s="18">
        <v>1</v>
      </c>
      <c r="K197" s="18">
        <v>3</v>
      </c>
      <c r="L197" s="18">
        <v>3</v>
      </c>
      <c r="M197" s="18">
        <v>4</v>
      </c>
      <c r="N197" s="18">
        <v>3</v>
      </c>
      <c r="O197" s="18">
        <v>1</v>
      </c>
      <c r="P197" s="18">
        <f t="shared" si="3"/>
        <v>29</v>
      </c>
    </row>
    <row r="198" spans="1:16" x14ac:dyDescent="0.2">
      <c r="A198" s="124"/>
      <c r="B198" s="124"/>
      <c r="C198" s="127"/>
      <c r="D198" s="16">
        <v>2022</v>
      </c>
      <c r="E198" s="17">
        <v>0</v>
      </c>
      <c r="F198" s="17">
        <v>5</v>
      </c>
      <c r="G198" s="18">
        <v>2</v>
      </c>
      <c r="H198" s="18">
        <v>14</v>
      </c>
      <c r="I198" s="18">
        <v>3</v>
      </c>
      <c r="J198" s="18">
        <v>1</v>
      </c>
      <c r="K198" s="18">
        <v>3</v>
      </c>
      <c r="L198" s="18">
        <v>3</v>
      </c>
      <c r="M198" s="18">
        <v>4</v>
      </c>
      <c r="N198" s="18">
        <v>3</v>
      </c>
      <c r="O198" s="18">
        <v>5</v>
      </c>
      <c r="P198" s="18">
        <f t="shared" si="3"/>
        <v>43</v>
      </c>
    </row>
    <row r="199" spans="1:16" x14ac:dyDescent="0.2">
      <c r="A199" s="125"/>
      <c r="B199" s="125"/>
      <c r="C199" s="128"/>
      <c r="D199" s="16">
        <v>2023</v>
      </c>
      <c r="E199" s="17">
        <v>0</v>
      </c>
      <c r="F199" s="17">
        <v>5</v>
      </c>
      <c r="G199" s="18">
        <v>2</v>
      </c>
      <c r="H199" s="18">
        <v>3</v>
      </c>
      <c r="I199" s="18">
        <v>2</v>
      </c>
      <c r="J199" s="18">
        <v>1</v>
      </c>
      <c r="K199" s="18">
        <v>3</v>
      </c>
      <c r="L199" s="18">
        <v>3</v>
      </c>
      <c r="M199" s="18">
        <v>4</v>
      </c>
      <c r="N199" s="18">
        <v>3</v>
      </c>
      <c r="O199" s="18">
        <v>1</v>
      </c>
      <c r="P199" s="18">
        <f t="shared" si="3"/>
        <v>27</v>
      </c>
    </row>
    <row r="200" spans="1:16" x14ac:dyDescent="0.2">
      <c r="A200" s="147">
        <v>67</v>
      </c>
      <c r="B200" s="147" t="s">
        <v>87</v>
      </c>
      <c r="C200" s="150" t="s">
        <v>88</v>
      </c>
      <c r="D200" s="19">
        <v>2021</v>
      </c>
      <c r="E200" s="20">
        <v>0</v>
      </c>
      <c r="F200" s="20">
        <v>5</v>
      </c>
      <c r="G200" s="21">
        <v>3</v>
      </c>
      <c r="H200" s="21">
        <v>23</v>
      </c>
      <c r="I200" s="21">
        <v>8</v>
      </c>
      <c r="J200" s="21">
        <v>4</v>
      </c>
      <c r="K200" s="21">
        <v>3</v>
      </c>
      <c r="L200" s="21">
        <v>3</v>
      </c>
      <c r="M200" s="21">
        <v>5</v>
      </c>
      <c r="N200" s="21">
        <v>3</v>
      </c>
      <c r="O200" s="21">
        <v>9</v>
      </c>
      <c r="P200" s="21">
        <f t="shared" si="3"/>
        <v>66</v>
      </c>
    </row>
    <row r="201" spans="1:16" x14ac:dyDescent="0.2">
      <c r="A201" s="148"/>
      <c r="B201" s="148"/>
      <c r="C201" s="151"/>
      <c r="D201" s="19">
        <v>2022</v>
      </c>
      <c r="E201" s="20">
        <v>0</v>
      </c>
      <c r="F201" s="20">
        <v>5</v>
      </c>
      <c r="G201" s="21">
        <v>2</v>
      </c>
      <c r="H201" s="21">
        <v>5</v>
      </c>
      <c r="I201" s="21">
        <v>6</v>
      </c>
      <c r="J201" s="21">
        <v>1</v>
      </c>
      <c r="K201" s="21">
        <v>3</v>
      </c>
      <c r="L201" s="21">
        <v>3</v>
      </c>
      <c r="M201" s="21">
        <v>5</v>
      </c>
      <c r="N201" s="21">
        <v>3</v>
      </c>
      <c r="O201" s="21">
        <v>4</v>
      </c>
      <c r="P201" s="21">
        <f t="shared" si="3"/>
        <v>37</v>
      </c>
    </row>
    <row r="202" spans="1:16" x14ac:dyDescent="0.2">
      <c r="A202" s="149"/>
      <c r="B202" s="149"/>
      <c r="C202" s="152"/>
      <c r="D202" s="19">
        <v>2023</v>
      </c>
      <c r="E202" s="20">
        <v>0</v>
      </c>
      <c r="F202" s="20">
        <v>5</v>
      </c>
      <c r="G202" s="21">
        <v>2</v>
      </c>
      <c r="H202" s="21">
        <v>10</v>
      </c>
      <c r="I202" s="21">
        <v>2</v>
      </c>
      <c r="J202" s="21">
        <v>1</v>
      </c>
      <c r="K202" s="21">
        <v>3</v>
      </c>
      <c r="L202" s="21">
        <v>3</v>
      </c>
      <c r="M202" s="21">
        <v>5</v>
      </c>
      <c r="N202" s="21">
        <v>3</v>
      </c>
      <c r="O202" s="21">
        <v>2</v>
      </c>
      <c r="P202" s="21">
        <f t="shared" si="3"/>
        <v>36</v>
      </c>
    </row>
    <row r="203" spans="1:16" x14ac:dyDescent="0.2">
      <c r="A203" s="129">
        <v>68</v>
      </c>
      <c r="B203" s="129" t="s">
        <v>89</v>
      </c>
      <c r="C203" s="132" t="s">
        <v>90</v>
      </c>
      <c r="D203" s="22">
        <v>2021</v>
      </c>
      <c r="E203" s="23">
        <v>0</v>
      </c>
      <c r="F203" s="23">
        <v>5</v>
      </c>
      <c r="G203" s="24">
        <v>3</v>
      </c>
      <c r="H203" s="24">
        <v>14</v>
      </c>
      <c r="I203" s="24">
        <v>3</v>
      </c>
      <c r="J203" s="24">
        <v>1</v>
      </c>
      <c r="K203" s="24">
        <v>3</v>
      </c>
      <c r="L203" s="24">
        <v>3</v>
      </c>
      <c r="M203" s="24">
        <v>4</v>
      </c>
      <c r="N203" s="24">
        <v>3</v>
      </c>
      <c r="O203" s="24">
        <v>5</v>
      </c>
      <c r="P203" s="24">
        <f t="shared" si="3"/>
        <v>44</v>
      </c>
    </row>
    <row r="204" spans="1:16" x14ac:dyDescent="0.2">
      <c r="A204" s="130"/>
      <c r="B204" s="130"/>
      <c r="C204" s="133"/>
      <c r="D204" s="22">
        <v>2022</v>
      </c>
      <c r="E204" s="23">
        <v>0</v>
      </c>
      <c r="F204" s="23">
        <v>5</v>
      </c>
      <c r="G204" s="24">
        <v>2</v>
      </c>
      <c r="H204" s="24">
        <v>3</v>
      </c>
      <c r="I204" s="24">
        <v>2</v>
      </c>
      <c r="J204" s="24">
        <v>1</v>
      </c>
      <c r="K204" s="24">
        <v>3</v>
      </c>
      <c r="L204" s="24">
        <v>3</v>
      </c>
      <c r="M204" s="24">
        <v>4</v>
      </c>
      <c r="N204" s="24">
        <v>3</v>
      </c>
      <c r="O204" s="24">
        <v>1</v>
      </c>
      <c r="P204" s="24">
        <f t="shared" si="3"/>
        <v>27</v>
      </c>
    </row>
    <row r="205" spans="1:16" x14ac:dyDescent="0.2">
      <c r="A205" s="131"/>
      <c r="B205" s="131"/>
      <c r="C205" s="134"/>
      <c r="D205" s="22">
        <v>2023</v>
      </c>
      <c r="E205" s="23">
        <v>0</v>
      </c>
      <c r="F205" s="23">
        <v>5</v>
      </c>
      <c r="G205" s="24">
        <v>2</v>
      </c>
      <c r="H205" s="24">
        <v>4</v>
      </c>
      <c r="I205" s="24">
        <v>2</v>
      </c>
      <c r="J205" s="24">
        <v>1</v>
      </c>
      <c r="K205" s="24">
        <v>3</v>
      </c>
      <c r="L205" s="24">
        <v>3</v>
      </c>
      <c r="M205" s="24">
        <v>4</v>
      </c>
      <c r="N205" s="24">
        <v>3</v>
      </c>
      <c r="O205" s="24">
        <v>2</v>
      </c>
      <c r="P205" s="24">
        <f t="shared" si="3"/>
        <v>29</v>
      </c>
    </row>
    <row r="206" spans="1:16" x14ac:dyDescent="0.2">
      <c r="A206" s="135">
        <v>69</v>
      </c>
      <c r="B206" s="135" t="s">
        <v>85</v>
      </c>
      <c r="C206" s="138" t="s">
        <v>86</v>
      </c>
      <c r="D206" s="25">
        <v>2021</v>
      </c>
      <c r="E206" s="26">
        <v>0</v>
      </c>
      <c r="F206" s="26">
        <v>5</v>
      </c>
      <c r="G206" s="27">
        <v>3</v>
      </c>
      <c r="H206" s="27">
        <v>2</v>
      </c>
      <c r="I206" s="27">
        <v>2</v>
      </c>
      <c r="J206" s="27">
        <v>1</v>
      </c>
      <c r="K206" s="27">
        <v>3</v>
      </c>
      <c r="L206" s="27">
        <v>3</v>
      </c>
      <c r="M206" s="27">
        <v>5</v>
      </c>
      <c r="N206" s="27">
        <v>3</v>
      </c>
      <c r="O206" s="27">
        <v>1</v>
      </c>
      <c r="P206" s="27">
        <f t="shared" si="3"/>
        <v>28</v>
      </c>
    </row>
    <row r="207" spans="1:16" x14ac:dyDescent="0.2">
      <c r="A207" s="136"/>
      <c r="B207" s="136"/>
      <c r="C207" s="139"/>
      <c r="D207" s="25">
        <v>2022</v>
      </c>
      <c r="E207" s="26">
        <v>0</v>
      </c>
      <c r="F207" s="26">
        <v>5</v>
      </c>
      <c r="G207" s="27">
        <v>2</v>
      </c>
      <c r="H207" s="27">
        <v>3</v>
      </c>
      <c r="I207" s="27">
        <v>2</v>
      </c>
      <c r="J207" s="27">
        <v>1</v>
      </c>
      <c r="K207" s="27">
        <v>3</v>
      </c>
      <c r="L207" s="27">
        <v>3</v>
      </c>
      <c r="M207" s="27">
        <v>5</v>
      </c>
      <c r="N207" s="27">
        <v>3</v>
      </c>
      <c r="O207" s="27">
        <v>4</v>
      </c>
      <c r="P207" s="27">
        <f t="shared" si="3"/>
        <v>31</v>
      </c>
    </row>
    <row r="208" spans="1:16" x14ac:dyDescent="0.2">
      <c r="A208" s="137"/>
      <c r="B208" s="137"/>
      <c r="C208" s="140"/>
      <c r="D208" s="25">
        <v>2023</v>
      </c>
      <c r="E208" s="26">
        <v>0</v>
      </c>
      <c r="F208" s="26">
        <v>5</v>
      </c>
      <c r="G208" s="27">
        <v>2</v>
      </c>
      <c r="H208" s="27">
        <v>1</v>
      </c>
      <c r="I208" s="27">
        <v>2</v>
      </c>
      <c r="J208" s="27">
        <v>1</v>
      </c>
      <c r="K208" s="27">
        <v>3</v>
      </c>
      <c r="L208" s="27">
        <v>3</v>
      </c>
      <c r="M208" s="27">
        <v>5</v>
      </c>
      <c r="N208" s="27">
        <v>3</v>
      </c>
      <c r="O208" s="27">
        <v>0</v>
      </c>
      <c r="P208" s="27">
        <f t="shared" si="3"/>
        <v>25</v>
      </c>
    </row>
    <row r="209" spans="1:16" x14ac:dyDescent="0.2">
      <c r="A209" s="141">
        <v>70</v>
      </c>
      <c r="B209" s="141" t="s">
        <v>91</v>
      </c>
      <c r="C209" s="144" t="s">
        <v>92</v>
      </c>
      <c r="D209" s="28">
        <v>2021</v>
      </c>
      <c r="E209" s="29">
        <v>0</v>
      </c>
      <c r="F209" s="29">
        <v>5</v>
      </c>
      <c r="G209" s="30">
        <v>2</v>
      </c>
      <c r="H209" s="30">
        <v>3</v>
      </c>
      <c r="I209" s="30">
        <v>2</v>
      </c>
      <c r="J209" s="30">
        <v>1</v>
      </c>
      <c r="K209" s="30">
        <v>4</v>
      </c>
      <c r="L209" s="30">
        <v>3</v>
      </c>
      <c r="M209" s="30">
        <v>4</v>
      </c>
      <c r="N209" s="30">
        <v>3</v>
      </c>
      <c r="O209" s="30">
        <v>4</v>
      </c>
      <c r="P209" s="30">
        <f t="shared" si="3"/>
        <v>31</v>
      </c>
    </row>
    <row r="210" spans="1:16" x14ac:dyDescent="0.2">
      <c r="A210" s="142"/>
      <c r="B210" s="142"/>
      <c r="C210" s="145"/>
      <c r="D210" s="28">
        <v>2022</v>
      </c>
      <c r="E210" s="29">
        <v>0</v>
      </c>
      <c r="F210" s="29">
        <v>5</v>
      </c>
      <c r="G210" s="30">
        <v>2</v>
      </c>
      <c r="H210" s="30">
        <v>1</v>
      </c>
      <c r="I210" s="30">
        <v>2</v>
      </c>
      <c r="J210" s="30">
        <v>1</v>
      </c>
      <c r="K210" s="30">
        <v>4</v>
      </c>
      <c r="L210" s="30">
        <v>3</v>
      </c>
      <c r="M210" s="30">
        <v>4</v>
      </c>
      <c r="N210" s="30">
        <v>3</v>
      </c>
      <c r="O210" s="30">
        <v>0</v>
      </c>
      <c r="P210" s="30">
        <f t="shared" si="3"/>
        <v>25</v>
      </c>
    </row>
    <row r="211" spans="1:16" x14ac:dyDescent="0.2">
      <c r="A211" s="143"/>
      <c r="B211" s="143"/>
      <c r="C211" s="146"/>
      <c r="D211" s="28">
        <v>2023</v>
      </c>
      <c r="E211" s="29">
        <v>0</v>
      </c>
      <c r="F211" s="29">
        <v>5</v>
      </c>
      <c r="G211" s="30">
        <v>2</v>
      </c>
      <c r="H211" s="30">
        <v>4</v>
      </c>
      <c r="I211" s="30">
        <v>2</v>
      </c>
      <c r="J211" s="30">
        <v>1</v>
      </c>
      <c r="K211" s="30">
        <v>4</v>
      </c>
      <c r="L211" s="30">
        <v>3</v>
      </c>
      <c r="M211" s="30">
        <v>4</v>
      </c>
      <c r="N211" s="30">
        <v>3</v>
      </c>
      <c r="O211" s="30">
        <v>2</v>
      </c>
      <c r="P211" s="30">
        <f t="shared" si="3"/>
        <v>30</v>
      </c>
    </row>
    <row r="212" spans="1:16" x14ac:dyDescent="0.2">
      <c r="A212" s="123">
        <v>71</v>
      </c>
      <c r="B212" s="123" t="s">
        <v>93</v>
      </c>
      <c r="C212" s="126" t="s">
        <v>94</v>
      </c>
      <c r="D212" s="16">
        <v>2021</v>
      </c>
      <c r="E212" s="17">
        <v>0</v>
      </c>
      <c r="F212" s="17">
        <v>3</v>
      </c>
      <c r="G212" s="18">
        <v>2</v>
      </c>
      <c r="H212" s="18">
        <v>5</v>
      </c>
      <c r="I212" s="18">
        <v>6</v>
      </c>
      <c r="J212" s="18">
        <v>1</v>
      </c>
      <c r="K212" s="18">
        <v>4</v>
      </c>
      <c r="L212" s="18">
        <v>4</v>
      </c>
      <c r="M212" s="18">
        <v>5</v>
      </c>
      <c r="N212" s="18">
        <v>4</v>
      </c>
      <c r="O212" s="18">
        <v>4</v>
      </c>
      <c r="P212" s="18">
        <f t="shared" si="3"/>
        <v>38</v>
      </c>
    </row>
    <row r="213" spans="1:16" x14ac:dyDescent="0.2">
      <c r="A213" s="124"/>
      <c r="B213" s="124"/>
      <c r="C213" s="127"/>
      <c r="D213" s="16">
        <v>2022</v>
      </c>
      <c r="E213" s="17">
        <v>0</v>
      </c>
      <c r="F213" s="17">
        <v>3</v>
      </c>
      <c r="G213" s="18">
        <v>2</v>
      </c>
      <c r="H213" s="18">
        <v>10</v>
      </c>
      <c r="I213" s="18">
        <v>2</v>
      </c>
      <c r="J213" s="18">
        <v>1</v>
      </c>
      <c r="K213" s="18">
        <v>4</v>
      </c>
      <c r="L213" s="18">
        <v>4</v>
      </c>
      <c r="M213" s="18">
        <v>5</v>
      </c>
      <c r="N213" s="18">
        <v>4</v>
      </c>
      <c r="O213" s="18">
        <v>2</v>
      </c>
      <c r="P213" s="18">
        <f t="shared" si="3"/>
        <v>37</v>
      </c>
    </row>
    <row r="214" spans="1:16" x14ac:dyDescent="0.2">
      <c r="A214" s="125"/>
      <c r="B214" s="125"/>
      <c r="C214" s="128"/>
      <c r="D214" s="16">
        <v>2023</v>
      </c>
      <c r="E214" s="17">
        <v>0</v>
      </c>
      <c r="F214" s="17">
        <v>3</v>
      </c>
      <c r="G214" s="18">
        <v>2</v>
      </c>
      <c r="H214" s="18">
        <v>4</v>
      </c>
      <c r="I214" s="18">
        <v>2</v>
      </c>
      <c r="J214" s="18">
        <v>1</v>
      </c>
      <c r="K214" s="18">
        <v>4</v>
      </c>
      <c r="L214" s="18">
        <v>4</v>
      </c>
      <c r="M214" s="18">
        <v>5</v>
      </c>
      <c r="N214" s="18">
        <v>4</v>
      </c>
      <c r="O214" s="18">
        <v>7</v>
      </c>
      <c r="P214" s="18">
        <f t="shared" si="3"/>
        <v>36</v>
      </c>
    </row>
  </sheetData>
  <mergeCells count="213">
    <mergeCell ref="A2:A4"/>
    <mergeCell ref="B2:B4"/>
    <mergeCell ref="C2:C4"/>
    <mergeCell ref="A5:A7"/>
    <mergeCell ref="B5:B7"/>
    <mergeCell ref="C5:C7"/>
    <mergeCell ref="A14:A16"/>
    <mergeCell ref="A17:A19"/>
    <mergeCell ref="A20:A22"/>
    <mergeCell ref="A23:A25"/>
    <mergeCell ref="A26:A28"/>
    <mergeCell ref="A29:A31"/>
    <mergeCell ref="A8:A10"/>
    <mergeCell ref="B8:B10"/>
    <mergeCell ref="C8:C10"/>
    <mergeCell ref="A11:A13"/>
    <mergeCell ref="B11:B13"/>
    <mergeCell ref="C11:C13"/>
    <mergeCell ref="A50:A52"/>
    <mergeCell ref="A53:A55"/>
    <mergeCell ref="A56:A58"/>
    <mergeCell ref="A59:A61"/>
    <mergeCell ref="A62:A64"/>
    <mergeCell ref="A65:A67"/>
    <mergeCell ref="A32:A34"/>
    <mergeCell ref="A35:A37"/>
    <mergeCell ref="A38:A40"/>
    <mergeCell ref="A41:A43"/>
    <mergeCell ref="A44:A46"/>
    <mergeCell ref="A47:A49"/>
    <mergeCell ref="A86:A88"/>
    <mergeCell ref="A89:A91"/>
    <mergeCell ref="A92:A94"/>
    <mergeCell ref="A95:A97"/>
    <mergeCell ref="A98:A100"/>
    <mergeCell ref="A101:A103"/>
    <mergeCell ref="A68:A70"/>
    <mergeCell ref="A71:A73"/>
    <mergeCell ref="A74:A76"/>
    <mergeCell ref="A77:A79"/>
    <mergeCell ref="A80:A82"/>
    <mergeCell ref="A83:A85"/>
    <mergeCell ref="A122:A124"/>
    <mergeCell ref="A125:A127"/>
    <mergeCell ref="A128:A130"/>
    <mergeCell ref="A131:A133"/>
    <mergeCell ref="A134:A136"/>
    <mergeCell ref="A137:A139"/>
    <mergeCell ref="A104:A106"/>
    <mergeCell ref="A107:A109"/>
    <mergeCell ref="A110:A112"/>
    <mergeCell ref="A113:A115"/>
    <mergeCell ref="A116:A118"/>
    <mergeCell ref="A119:A121"/>
    <mergeCell ref="A164:A166"/>
    <mergeCell ref="A167:A169"/>
    <mergeCell ref="A170:A172"/>
    <mergeCell ref="A173:A175"/>
    <mergeCell ref="A140:A142"/>
    <mergeCell ref="A143:A145"/>
    <mergeCell ref="A146:A148"/>
    <mergeCell ref="A149:A151"/>
    <mergeCell ref="A152:A154"/>
    <mergeCell ref="A155:A157"/>
    <mergeCell ref="A212:A214"/>
    <mergeCell ref="B14:B16"/>
    <mergeCell ref="C14:C16"/>
    <mergeCell ref="B17:B19"/>
    <mergeCell ref="C17:C19"/>
    <mergeCell ref="B20:B22"/>
    <mergeCell ref="C20:C22"/>
    <mergeCell ref="B23:B25"/>
    <mergeCell ref="C23:C25"/>
    <mergeCell ref="B26:B28"/>
    <mergeCell ref="A194:A196"/>
    <mergeCell ref="A197:A199"/>
    <mergeCell ref="A200:A202"/>
    <mergeCell ref="A203:A205"/>
    <mergeCell ref="A206:A208"/>
    <mergeCell ref="A209:A211"/>
    <mergeCell ref="A176:A178"/>
    <mergeCell ref="A179:A181"/>
    <mergeCell ref="A182:A184"/>
    <mergeCell ref="A185:A187"/>
    <mergeCell ref="A188:A190"/>
    <mergeCell ref="A191:A193"/>
    <mergeCell ref="A158:A160"/>
    <mergeCell ref="A161:A163"/>
    <mergeCell ref="B41:B43"/>
    <mergeCell ref="C41:C43"/>
    <mergeCell ref="B44:B46"/>
    <mergeCell ref="C44:C46"/>
    <mergeCell ref="B47:B49"/>
    <mergeCell ref="C47:C49"/>
    <mergeCell ref="C26:C28"/>
    <mergeCell ref="B29:B31"/>
    <mergeCell ref="C29:C31"/>
    <mergeCell ref="B32:B34"/>
    <mergeCell ref="C32:C34"/>
    <mergeCell ref="B38:B40"/>
    <mergeCell ref="C38:C40"/>
    <mergeCell ref="B35:B37"/>
    <mergeCell ref="C35:C37"/>
    <mergeCell ref="B59:B61"/>
    <mergeCell ref="C59:C61"/>
    <mergeCell ref="B62:B64"/>
    <mergeCell ref="C62:C64"/>
    <mergeCell ref="B65:B67"/>
    <mergeCell ref="C65:C67"/>
    <mergeCell ref="B50:B52"/>
    <mergeCell ref="C50:C52"/>
    <mergeCell ref="B53:B55"/>
    <mergeCell ref="C53:C55"/>
    <mergeCell ref="B56:B58"/>
    <mergeCell ref="C56:C58"/>
    <mergeCell ref="B77:B79"/>
    <mergeCell ref="C77:C79"/>
    <mergeCell ref="B80:B82"/>
    <mergeCell ref="C80:C82"/>
    <mergeCell ref="B83:B85"/>
    <mergeCell ref="C83:C85"/>
    <mergeCell ref="B68:B70"/>
    <mergeCell ref="C68:C70"/>
    <mergeCell ref="B71:B73"/>
    <mergeCell ref="C71:C73"/>
    <mergeCell ref="B74:B76"/>
    <mergeCell ref="C74:C76"/>
    <mergeCell ref="B95:B97"/>
    <mergeCell ref="C95:C97"/>
    <mergeCell ref="B98:B100"/>
    <mergeCell ref="C98:C100"/>
    <mergeCell ref="B101:B103"/>
    <mergeCell ref="C101:C103"/>
    <mergeCell ref="B86:B88"/>
    <mergeCell ref="C86:C88"/>
    <mergeCell ref="B89:B91"/>
    <mergeCell ref="C89:C91"/>
    <mergeCell ref="B92:B94"/>
    <mergeCell ref="C92:C94"/>
    <mergeCell ref="B113:B115"/>
    <mergeCell ref="C113:C115"/>
    <mergeCell ref="B116:B118"/>
    <mergeCell ref="C116:C118"/>
    <mergeCell ref="B119:B121"/>
    <mergeCell ref="C119:C121"/>
    <mergeCell ref="B104:B106"/>
    <mergeCell ref="C104:C106"/>
    <mergeCell ref="B107:B109"/>
    <mergeCell ref="C107:C109"/>
    <mergeCell ref="B110:B112"/>
    <mergeCell ref="C110:C112"/>
    <mergeCell ref="B131:B133"/>
    <mergeCell ref="C131:C133"/>
    <mergeCell ref="B134:B136"/>
    <mergeCell ref="C134:C136"/>
    <mergeCell ref="B137:B139"/>
    <mergeCell ref="C137:C139"/>
    <mergeCell ref="B122:B124"/>
    <mergeCell ref="C122:C124"/>
    <mergeCell ref="B125:B127"/>
    <mergeCell ref="C125:C127"/>
    <mergeCell ref="B128:B130"/>
    <mergeCell ref="C128:C130"/>
    <mergeCell ref="B149:B151"/>
    <mergeCell ref="C149:C151"/>
    <mergeCell ref="B152:B154"/>
    <mergeCell ref="C152:C154"/>
    <mergeCell ref="B155:B157"/>
    <mergeCell ref="C155:C157"/>
    <mergeCell ref="B140:B142"/>
    <mergeCell ref="C140:C142"/>
    <mergeCell ref="B143:B145"/>
    <mergeCell ref="C143:C145"/>
    <mergeCell ref="B146:B148"/>
    <mergeCell ref="C146:C148"/>
    <mergeCell ref="B167:B169"/>
    <mergeCell ref="C167:C169"/>
    <mergeCell ref="B170:B172"/>
    <mergeCell ref="C170:C172"/>
    <mergeCell ref="B173:B175"/>
    <mergeCell ref="C173:C175"/>
    <mergeCell ref="B158:B160"/>
    <mergeCell ref="C158:C160"/>
    <mergeCell ref="B161:B163"/>
    <mergeCell ref="C161:C163"/>
    <mergeCell ref="B164:B166"/>
    <mergeCell ref="C164:C166"/>
    <mergeCell ref="B185:B187"/>
    <mergeCell ref="C185:C187"/>
    <mergeCell ref="B188:B190"/>
    <mergeCell ref="C188:C190"/>
    <mergeCell ref="B191:B193"/>
    <mergeCell ref="C191:C193"/>
    <mergeCell ref="B176:B178"/>
    <mergeCell ref="C176:C178"/>
    <mergeCell ref="B179:B181"/>
    <mergeCell ref="C179:C181"/>
    <mergeCell ref="B182:B184"/>
    <mergeCell ref="C182:C184"/>
    <mergeCell ref="B212:B214"/>
    <mergeCell ref="C212:C214"/>
    <mergeCell ref="B203:B205"/>
    <mergeCell ref="C203:C205"/>
    <mergeCell ref="B206:B208"/>
    <mergeCell ref="C206:C208"/>
    <mergeCell ref="B209:B211"/>
    <mergeCell ref="C209:C211"/>
    <mergeCell ref="B194:B196"/>
    <mergeCell ref="C194:C196"/>
    <mergeCell ref="B197:B199"/>
    <mergeCell ref="C197:C199"/>
    <mergeCell ref="B200:B202"/>
    <mergeCell ref="C200:C20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07B22-E3E7-804F-AF3B-BE2342DD3C7A}">
  <dimension ref="A1:L214"/>
  <sheetViews>
    <sheetView workbookViewId="0">
      <pane ySplit="1" topLeftCell="A2" activePane="bottomLeft" state="frozen"/>
      <selection pane="bottomLeft" activeCell="H1" sqref="H1"/>
    </sheetView>
  </sheetViews>
  <sheetFormatPr baseColWidth="10" defaultRowHeight="16" x14ac:dyDescent="0.2"/>
  <cols>
    <col min="1" max="1" width="3.6640625" style="4" bestFit="1" customWidth="1"/>
    <col min="2" max="2" width="7.6640625" style="4" bestFit="1" customWidth="1"/>
    <col min="3" max="3" width="43.83203125" style="8" bestFit="1" customWidth="1"/>
    <col min="4" max="4" width="7.1640625" style="4" bestFit="1" customWidth="1"/>
    <col min="5" max="5" width="3.1640625" style="4" bestFit="1" customWidth="1"/>
    <col min="6" max="6" width="4.1640625" style="4" bestFit="1" customWidth="1"/>
    <col min="7" max="7" width="5.83203125" style="4" bestFit="1" customWidth="1"/>
    <col min="8" max="16384" width="10.83203125" style="4"/>
  </cols>
  <sheetData>
    <row r="1" spans="1:12" ht="17" x14ac:dyDescent="0.2">
      <c r="A1" s="2" t="s">
        <v>0</v>
      </c>
      <c r="B1" s="2" t="s">
        <v>1</v>
      </c>
      <c r="C1" s="3" t="s">
        <v>2</v>
      </c>
      <c r="D1" s="3" t="s">
        <v>161</v>
      </c>
      <c r="E1" s="2" t="s">
        <v>146</v>
      </c>
      <c r="F1" s="2" t="s">
        <v>147</v>
      </c>
      <c r="G1" s="2" t="s">
        <v>162</v>
      </c>
    </row>
    <row r="2" spans="1:12" x14ac:dyDescent="0.2">
      <c r="A2" s="156">
        <v>1</v>
      </c>
      <c r="B2" s="156" t="s">
        <v>95</v>
      </c>
      <c r="C2" s="157" t="s">
        <v>96</v>
      </c>
      <c r="D2" s="16">
        <v>2021</v>
      </c>
      <c r="E2" s="61">
        <f>'GRI 2021'!P2</f>
        <v>47</v>
      </c>
      <c r="F2" s="62">
        <v>117</v>
      </c>
      <c r="G2" s="63">
        <f>E2/F2</f>
        <v>0.40170940170940173</v>
      </c>
      <c r="I2" s="153" t="s">
        <v>371</v>
      </c>
      <c r="J2" s="153"/>
      <c r="K2" s="153" t="s">
        <v>389</v>
      </c>
      <c r="L2" s="153"/>
    </row>
    <row r="3" spans="1:12" x14ac:dyDescent="0.2">
      <c r="A3" s="156"/>
      <c r="B3" s="156"/>
      <c r="C3" s="157"/>
      <c r="D3" s="16">
        <v>2022</v>
      </c>
      <c r="E3" s="61">
        <f>'GRI 2021'!P3</f>
        <v>31</v>
      </c>
      <c r="F3" s="62">
        <v>117</v>
      </c>
      <c r="G3" s="63">
        <f t="shared" ref="G3:G66" si="0">E3/F3</f>
        <v>0.26495726495726496</v>
      </c>
      <c r="I3" s="154" t="s">
        <v>397</v>
      </c>
      <c r="J3" s="154"/>
      <c r="K3" s="154" t="s">
        <v>398</v>
      </c>
      <c r="L3" s="154"/>
    </row>
    <row r="4" spans="1:12" x14ac:dyDescent="0.2">
      <c r="A4" s="156"/>
      <c r="B4" s="156"/>
      <c r="C4" s="157"/>
      <c r="D4" s="16">
        <v>2023</v>
      </c>
      <c r="E4" s="61">
        <f>'GRI 2021'!P4</f>
        <v>33</v>
      </c>
      <c r="F4" s="62">
        <v>117</v>
      </c>
      <c r="G4" s="63">
        <f t="shared" si="0"/>
        <v>0.28205128205128205</v>
      </c>
      <c r="I4" s="155"/>
      <c r="J4" s="155"/>
      <c r="K4" s="155"/>
      <c r="L4" s="155"/>
    </row>
    <row r="5" spans="1:12" x14ac:dyDescent="0.2">
      <c r="A5" s="162">
        <v>2</v>
      </c>
      <c r="B5" s="162" t="s">
        <v>97</v>
      </c>
      <c r="C5" s="163" t="s">
        <v>98</v>
      </c>
      <c r="D5" s="19">
        <v>2021</v>
      </c>
      <c r="E5" s="64">
        <f>'GRI 2021'!P5</f>
        <v>33</v>
      </c>
      <c r="F5" s="65">
        <v>117</v>
      </c>
      <c r="G5" s="66">
        <f t="shared" si="0"/>
        <v>0.28205128205128205</v>
      </c>
      <c r="I5" s="153" t="s">
        <v>369</v>
      </c>
      <c r="J5" s="153"/>
      <c r="K5" s="153"/>
      <c r="L5" s="153"/>
    </row>
    <row r="6" spans="1:12" x14ac:dyDescent="0.2">
      <c r="A6" s="162"/>
      <c r="B6" s="162"/>
      <c r="C6" s="163"/>
      <c r="D6" s="19">
        <v>2022</v>
      </c>
      <c r="E6" s="64">
        <f>'GRI 2021'!P6</f>
        <v>28</v>
      </c>
      <c r="F6" s="65">
        <v>117</v>
      </c>
      <c r="G6" s="66">
        <f t="shared" si="0"/>
        <v>0.23931623931623933</v>
      </c>
      <c r="I6" s="155" t="s">
        <v>399</v>
      </c>
      <c r="J6" s="155"/>
      <c r="K6" s="155"/>
      <c r="L6" s="155"/>
    </row>
    <row r="7" spans="1:12" x14ac:dyDescent="0.2">
      <c r="A7" s="162"/>
      <c r="B7" s="162"/>
      <c r="C7" s="163"/>
      <c r="D7" s="19">
        <v>2023</v>
      </c>
      <c r="E7" s="64">
        <f>'GRI 2021'!P7</f>
        <v>31</v>
      </c>
      <c r="F7" s="65">
        <v>117</v>
      </c>
      <c r="G7" s="66">
        <f t="shared" si="0"/>
        <v>0.26495726495726496</v>
      </c>
      <c r="I7" s="155" t="s">
        <v>400</v>
      </c>
      <c r="J7" s="155"/>
      <c r="K7" s="155"/>
      <c r="L7" s="155"/>
    </row>
    <row r="8" spans="1:12" x14ac:dyDescent="0.2">
      <c r="A8" s="164">
        <v>3</v>
      </c>
      <c r="B8" s="164" t="s">
        <v>99</v>
      </c>
      <c r="C8" s="165" t="s">
        <v>100</v>
      </c>
      <c r="D8" s="22">
        <v>2021</v>
      </c>
      <c r="E8" s="79">
        <f>'GRI 2021'!P8</f>
        <v>39</v>
      </c>
      <c r="F8" s="80">
        <v>117</v>
      </c>
      <c r="G8" s="81">
        <f t="shared" si="0"/>
        <v>0.33333333333333331</v>
      </c>
    </row>
    <row r="9" spans="1:12" x14ac:dyDescent="0.2">
      <c r="A9" s="164"/>
      <c r="B9" s="164"/>
      <c r="C9" s="165"/>
      <c r="D9" s="22">
        <v>2022</v>
      </c>
      <c r="E9" s="79">
        <f>'GRI 2021'!P9</f>
        <v>39</v>
      </c>
      <c r="F9" s="80">
        <v>117</v>
      </c>
      <c r="G9" s="81">
        <f t="shared" si="0"/>
        <v>0.33333333333333331</v>
      </c>
    </row>
    <row r="10" spans="1:12" x14ac:dyDescent="0.2">
      <c r="A10" s="164"/>
      <c r="B10" s="164"/>
      <c r="C10" s="165"/>
      <c r="D10" s="22">
        <v>2023</v>
      </c>
      <c r="E10" s="79">
        <f>'GRI 2021'!P10</f>
        <v>36</v>
      </c>
      <c r="F10" s="80">
        <v>117</v>
      </c>
      <c r="G10" s="81">
        <f t="shared" si="0"/>
        <v>0.30769230769230771</v>
      </c>
    </row>
    <row r="11" spans="1:12" x14ac:dyDescent="0.2">
      <c r="A11" s="158">
        <v>4</v>
      </c>
      <c r="B11" s="158" t="s">
        <v>101</v>
      </c>
      <c r="C11" s="159" t="s">
        <v>102</v>
      </c>
      <c r="D11" s="25">
        <v>2021</v>
      </c>
      <c r="E11" s="82">
        <f>'GRI 2021'!P11</f>
        <v>32</v>
      </c>
      <c r="F11" s="83">
        <v>117</v>
      </c>
      <c r="G11" s="84">
        <f t="shared" si="0"/>
        <v>0.27350427350427353</v>
      </c>
    </row>
    <row r="12" spans="1:12" x14ac:dyDescent="0.2">
      <c r="A12" s="158"/>
      <c r="B12" s="158"/>
      <c r="C12" s="159"/>
      <c r="D12" s="25">
        <v>2022</v>
      </c>
      <c r="E12" s="82">
        <f>'GRI 2021'!P12</f>
        <v>33</v>
      </c>
      <c r="F12" s="83">
        <v>117</v>
      </c>
      <c r="G12" s="84">
        <f t="shared" si="0"/>
        <v>0.28205128205128205</v>
      </c>
    </row>
    <row r="13" spans="1:12" x14ac:dyDescent="0.2">
      <c r="A13" s="158"/>
      <c r="B13" s="158"/>
      <c r="C13" s="159"/>
      <c r="D13" s="25">
        <v>2023</v>
      </c>
      <c r="E13" s="82">
        <f>'GRI 2021'!P13</f>
        <v>26</v>
      </c>
      <c r="F13" s="83">
        <v>117</v>
      </c>
      <c r="G13" s="84">
        <f t="shared" si="0"/>
        <v>0.22222222222222221</v>
      </c>
    </row>
    <row r="14" spans="1:12" x14ac:dyDescent="0.2">
      <c r="A14" s="160">
        <v>5</v>
      </c>
      <c r="B14" s="160" t="s">
        <v>103</v>
      </c>
      <c r="C14" s="161" t="s">
        <v>104</v>
      </c>
      <c r="D14" s="28">
        <v>2021</v>
      </c>
      <c r="E14" s="31">
        <f>'GRI 2021'!P14</f>
        <v>27</v>
      </c>
      <c r="F14" s="32">
        <v>117</v>
      </c>
      <c r="G14" s="33">
        <f t="shared" si="0"/>
        <v>0.23076923076923078</v>
      </c>
    </row>
    <row r="15" spans="1:12" x14ac:dyDescent="0.2">
      <c r="A15" s="160"/>
      <c r="B15" s="160"/>
      <c r="C15" s="161"/>
      <c r="D15" s="28">
        <v>2022</v>
      </c>
      <c r="E15" s="31">
        <f>'GRI 2021'!P15</f>
        <v>31</v>
      </c>
      <c r="F15" s="32">
        <v>117</v>
      </c>
      <c r="G15" s="33">
        <f t="shared" si="0"/>
        <v>0.26495726495726496</v>
      </c>
    </row>
    <row r="16" spans="1:12" x14ac:dyDescent="0.2">
      <c r="A16" s="160"/>
      <c r="B16" s="160"/>
      <c r="C16" s="161"/>
      <c r="D16" s="28">
        <v>2023</v>
      </c>
      <c r="E16" s="31">
        <f>'GRI 2021'!P16</f>
        <v>43</v>
      </c>
      <c r="F16" s="32">
        <v>117</v>
      </c>
      <c r="G16" s="33">
        <f t="shared" si="0"/>
        <v>0.36752136752136755</v>
      </c>
    </row>
    <row r="17" spans="1:7" x14ac:dyDescent="0.2">
      <c r="A17" s="156">
        <v>6</v>
      </c>
      <c r="B17" s="156" t="s">
        <v>105</v>
      </c>
      <c r="C17" s="157" t="s">
        <v>106</v>
      </c>
      <c r="D17" s="16">
        <v>2021</v>
      </c>
      <c r="E17" s="61">
        <f>'GRI 2021'!P17</f>
        <v>36</v>
      </c>
      <c r="F17" s="62">
        <v>117</v>
      </c>
      <c r="G17" s="63">
        <f t="shared" si="0"/>
        <v>0.30769230769230771</v>
      </c>
    </row>
    <row r="18" spans="1:7" x14ac:dyDescent="0.2">
      <c r="A18" s="156"/>
      <c r="B18" s="156"/>
      <c r="C18" s="157"/>
      <c r="D18" s="16">
        <v>2022</v>
      </c>
      <c r="E18" s="61">
        <f>'GRI 2021'!P18</f>
        <v>37</v>
      </c>
      <c r="F18" s="62">
        <v>117</v>
      </c>
      <c r="G18" s="63">
        <f t="shared" si="0"/>
        <v>0.31623931623931623</v>
      </c>
    </row>
    <row r="19" spans="1:7" x14ac:dyDescent="0.2">
      <c r="A19" s="156"/>
      <c r="B19" s="156"/>
      <c r="C19" s="157"/>
      <c r="D19" s="16">
        <v>2023</v>
      </c>
      <c r="E19" s="61">
        <f>'GRI 2021'!P19</f>
        <v>30</v>
      </c>
      <c r="F19" s="62">
        <v>117</v>
      </c>
      <c r="G19" s="63">
        <f t="shared" si="0"/>
        <v>0.25641025641025639</v>
      </c>
    </row>
    <row r="20" spans="1:7" x14ac:dyDescent="0.2">
      <c r="A20" s="162">
        <v>7</v>
      </c>
      <c r="B20" s="162" t="s">
        <v>107</v>
      </c>
      <c r="C20" s="163" t="s">
        <v>108</v>
      </c>
      <c r="D20" s="19">
        <v>2021</v>
      </c>
      <c r="E20" s="64">
        <f>'GRI 2021'!P20</f>
        <v>29</v>
      </c>
      <c r="F20" s="65">
        <v>117</v>
      </c>
      <c r="G20" s="66">
        <f t="shared" si="0"/>
        <v>0.24786324786324787</v>
      </c>
    </row>
    <row r="21" spans="1:7" x14ac:dyDescent="0.2">
      <c r="A21" s="162"/>
      <c r="B21" s="162"/>
      <c r="C21" s="163"/>
      <c r="D21" s="19">
        <v>2022</v>
      </c>
      <c r="E21" s="64">
        <f>'GRI 2021'!P21</f>
        <v>23</v>
      </c>
      <c r="F21" s="65">
        <v>117</v>
      </c>
      <c r="G21" s="66">
        <f t="shared" si="0"/>
        <v>0.19658119658119658</v>
      </c>
    </row>
    <row r="22" spans="1:7" x14ac:dyDescent="0.2">
      <c r="A22" s="162"/>
      <c r="B22" s="162"/>
      <c r="C22" s="163"/>
      <c r="D22" s="19">
        <v>2023</v>
      </c>
      <c r="E22" s="64">
        <f>'GRI 2021'!P22</f>
        <v>28</v>
      </c>
      <c r="F22" s="65">
        <v>117</v>
      </c>
      <c r="G22" s="66">
        <f t="shared" si="0"/>
        <v>0.23931623931623933</v>
      </c>
    </row>
    <row r="23" spans="1:7" x14ac:dyDescent="0.2">
      <c r="A23" s="164">
        <v>8</v>
      </c>
      <c r="B23" s="164" t="s">
        <v>109</v>
      </c>
      <c r="C23" s="165" t="s">
        <v>110</v>
      </c>
      <c r="D23" s="22">
        <v>2021</v>
      </c>
      <c r="E23" s="79">
        <f>'GRI 2021'!P23</f>
        <v>25</v>
      </c>
      <c r="F23" s="80">
        <v>117</v>
      </c>
      <c r="G23" s="81">
        <f t="shared" si="0"/>
        <v>0.21367521367521367</v>
      </c>
    </row>
    <row r="24" spans="1:7" x14ac:dyDescent="0.2">
      <c r="A24" s="164"/>
      <c r="B24" s="164"/>
      <c r="C24" s="165"/>
      <c r="D24" s="22">
        <v>2022</v>
      </c>
      <c r="E24" s="79">
        <f>'GRI 2021'!P24</f>
        <v>38</v>
      </c>
      <c r="F24" s="80">
        <v>117</v>
      </c>
      <c r="G24" s="81">
        <f t="shared" si="0"/>
        <v>0.3247863247863248</v>
      </c>
    </row>
    <row r="25" spans="1:7" x14ac:dyDescent="0.2">
      <c r="A25" s="164"/>
      <c r="B25" s="164"/>
      <c r="C25" s="165"/>
      <c r="D25" s="22">
        <v>2023</v>
      </c>
      <c r="E25" s="79">
        <f>'GRI 2021'!P25</f>
        <v>38</v>
      </c>
      <c r="F25" s="80">
        <v>117</v>
      </c>
      <c r="G25" s="81">
        <f t="shared" si="0"/>
        <v>0.3247863247863248</v>
      </c>
    </row>
    <row r="26" spans="1:7" x14ac:dyDescent="0.2">
      <c r="A26" s="158">
        <v>9</v>
      </c>
      <c r="B26" s="158" t="s">
        <v>111</v>
      </c>
      <c r="C26" s="159" t="s">
        <v>112</v>
      </c>
      <c r="D26" s="25">
        <v>2021</v>
      </c>
      <c r="E26" s="82">
        <f>'GRI 2021'!P26</f>
        <v>31</v>
      </c>
      <c r="F26" s="83">
        <v>117</v>
      </c>
      <c r="G26" s="84">
        <f t="shared" si="0"/>
        <v>0.26495726495726496</v>
      </c>
    </row>
    <row r="27" spans="1:7" x14ac:dyDescent="0.2">
      <c r="A27" s="158"/>
      <c r="B27" s="158"/>
      <c r="C27" s="159"/>
      <c r="D27" s="25">
        <v>2022</v>
      </c>
      <c r="E27" s="82">
        <f>'GRI 2021'!P27</f>
        <v>25</v>
      </c>
      <c r="F27" s="83">
        <v>117</v>
      </c>
      <c r="G27" s="84">
        <f t="shared" si="0"/>
        <v>0.21367521367521367</v>
      </c>
    </row>
    <row r="28" spans="1:7" x14ac:dyDescent="0.2">
      <c r="A28" s="158"/>
      <c r="B28" s="158"/>
      <c r="C28" s="159"/>
      <c r="D28" s="25">
        <v>2023</v>
      </c>
      <c r="E28" s="82">
        <f>'GRI 2021'!P28</f>
        <v>26</v>
      </c>
      <c r="F28" s="83">
        <v>117</v>
      </c>
      <c r="G28" s="84">
        <f t="shared" si="0"/>
        <v>0.22222222222222221</v>
      </c>
    </row>
    <row r="29" spans="1:7" x14ac:dyDescent="0.2">
      <c r="A29" s="160">
        <v>10</v>
      </c>
      <c r="B29" s="160" t="s">
        <v>113</v>
      </c>
      <c r="C29" s="161" t="s">
        <v>114</v>
      </c>
      <c r="D29" s="28">
        <v>2021</v>
      </c>
      <c r="E29" s="31">
        <f>'GRI 2021'!P29</f>
        <v>22</v>
      </c>
      <c r="F29" s="32">
        <v>117</v>
      </c>
      <c r="G29" s="33">
        <f t="shared" si="0"/>
        <v>0.18803418803418803</v>
      </c>
    </row>
    <row r="30" spans="1:7" x14ac:dyDescent="0.2">
      <c r="A30" s="160"/>
      <c r="B30" s="160"/>
      <c r="C30" s="161"/>
      <c r="D30" s="28">
        <v>2022</v>
      </c>
      <c r="E30" s="31">
        <f>'GRI 2021'!P30</f>
        <v>27</v>
      </c>
      <c r="F30" s="32">
        <v>117</v>
      </c>
      <c r="G30" s="33">
        <f t="shared" si="0"/>
        <v>0.23076923076923078</v>
      </c>
    </row>
    <row r="31" spans="1:7" x14ac:dyDescent="0.2">
      <c r="A31" s="160"/>
      <c r="B31" s="160"/>
      <c r="C31" s="161"/>
      <c r="D31" s="28">
        <v>2023</v>
      </c>
      <c r="E31" s="31">
        <f>'GRI 2021'!P31</f>
        <v>24</v>
      </c>
      <c r="F31" s="32">
        <v>117</v>
      </c>
      <c r="G31" s="33">
        <f t="shared" si="0"/>
        <v>0.20512820512820512</v>
      </c>
    </row>
    <row r="32" spans="1:7" x14ac:dyDescent="0.2">
      <c r="A32" s="156">
        <v>11</v>
      </c>
      <c r="B32" s="156" t="s">
        <v>115</v>
      </c>
      <c r="C32" s="157" t="s">
        <v>116</v>
      </c>
      <c r="D32" s="16">
        <v>2021</v>
      </c>
      <c r="E32" s="61">
        <f>'GRI 2021'!P32</f>
        <v>43</v>
      </c>
      <c r="F32" s="62">
        <v>117</v>
      </c>
      <c r="G32" s="63">
        <f t="shared" si="0"/>
        <v>0.36752136752136755</v>
      </c>
    </row>
    <row r="33" spans="1:7" x14ac:dyDescent="0.2">
      <c r="A33" s="156"/>
      <c r="B33" s="156"/>
      <c r="C33" s="157"/>
      <c r="D33" s="16">
        <v>2022</v>
      </c>
      <c r="E33" s="61">
        <f>'GRI 2021'!P33</f>
        <v>42</v>
      </c>
      <c r="F33" s="62">
        <v>117</v>
      </c>
      <c r="G33" s="63">
        <f t="shared" si="0"/>
        <v>0.35897435897435898</v>
      </c>
    </row>
    <row r="34" spans="1:7" x14ac:dyDescent="0.2">
      <c r="A34" s="156"/>
      <c r="B34" s="156"/>
      <c r="C34" s="157"/>
      <c r="D34" s="16">
        <v>2023</v>
      </c>
      <c r="E34" s="61">
        <f>'GRI 2021'!P34</f>
        <v>65</v>
      </c>
      <c r="F34" s="62">
        <v>117</v>
      </c>
      <c r="G34" s="63">
        <f t="shared" si="0"/>
        <v>0.55555555555555558</v>
      </c>
    </row>
    <row r="35" spans="1:7" x14ac:dyDescent="0.2">
      <c r="A35" s="162">
        <v>12</v>
      </c>
      <c r="B35" s="162" t="s">
        <v>117</v>
      </c>
      <c r="C35" s="163" t="s">
        <v>118</v>
      </c>
      <c r="D35" s="19">
        <v>2021</v>
      </c>
      <c r="E35" s="64">
        <f>'GRI 2021'!P35</f>
        <v>34</v>
      </c>
      <c r="F35" s="65">
        <v>117</v>
      </c>
      <c r="G35" s="66">
        <f t="shared" si="0"/>
        <v>0.29059829059829062</v>
      </c>
    </row>
    <row r="36" spans="1:7" x14ac:dyDescent="0.2">
      <c r="A36" s="162"/>
      <c r="B36" s="162"/>
      <c r="C36" s="163"/>
      <c r="D36" s="19">
        <v>2022</v>
      </c>
      <c r="E36" s="64">
        <f>'GRI 2021'!P36</f>
        <v>34</v>
      </c>
      <c r="F36" s="65">
        <v>117</v>
      </c>
      <c r="G36" s="66">
        <f t="shared" si="0"/>
        <v>0.29059829059829062</v>
      </c>
    </row>
    <row r="37" spans="1:7" x14ac:dyDescent="0.2">
      <c r="A37" s="162"/>
      <c r="B37" s="162"/>
      <c r="C37" s="163"/>
      <c r="D37" s="19">
        <v>2023</v>
      </c>
      <c r="E37" s="64">
        <f>'GRI 2021'!P37</f>
        <v>39</v>
      </c>
      <c r="F37" s="65">
        <v>117</v>
      </c>
      <c r="G37" s="66">
        <f t="shared" si="0"/>
        <v>0.33333333333333331</v>
      </c>
    </row>
    <row r="38" spans="1:7" x14ac:dyDescent="0.2">
      <c r="A38" s="164">
        <v>13</v>
      </c>
      <c r="B38" s="164" t="s">
        <v>119</v>
      </c>
      <c r="C38" s="165" t="s">
        <v>120</v>
      </c>
      <c r="D38" s="22">
        <v>2021</v>
      </c>
      <c r="E38" s="79">
        <f>'GRI 2021'!P38</f>
        <v>33</v>
      </c>
      <c r="F38" s="80">
        <v>117</v>
      </c>
      <c r="G38" s="81">
        <f t="shared" si="0"/>
        <v>0.28205128205128205</v>
      </c>
    </row>
    <row r="39" spans="1:7" x14ac:dyDescent="0.2">
      <c r="A39" s="164"/>
      <c r="B39" s="164"/>
      <c r="C39" s="165"/>
      <c r="D39" s="22">
        <v>2022</v>
      </c>
      <c r="E39" s="79">
        <f>'GRI 2021'!P39</f>
        <v>32</v>
      </c>
      <c r="F39" s="80">
        <v>117</v>
      </c>
      <c r="G39" s="81">
        <f t="shared" si="0"/>
        <v>0.27350427350427353</v>
      </c>
    </row>
    <row r="40" spans="1:7" x14ac:dyDescent="0.2">
      <c r="A40" s="164"/>
      <c r="B40" s="164"/>
      <c r="C40" s="165"/>
      <c r="D40" s="22">
        <v>2023</v>
      </c>
      <c r="E40" s="79">
        <f>'GRI 2021'!P40</f>
        <v>35</v>
      </c>
      <c r="F40" s="80">
        <v>117</v>
      </c>
      <c r="G40" s="81">
        <f t="shared" si="0"/>
        <v>0.29914529914529914</v>
      </c>
    </row>
    <row r="41" spans="1:7" x14ac:dyDescent="0.2">
      <c r="A41" s="158">
        <v>14</v>
      </c>
      <c r="B41" s="158" t="s">
        <v>121</v>
      </c>
      <c r="C41" s="159" t="s">
        <v>122</v>
      </c>
      <c r="D41" s="25">
        <v>2021</v>
      </c>
      <c r="E41" s="82">
        <f>'GRI 2021'!P41</f>
        <v>48</v>
      </c>
      <c r="F41" s="83">
        <v>117</v>
      </c>
      <c r="G41" s="84">
        <f t="shared" si="0"/>
        <v>0.41025641025641024</v>
      </c>
    </row>
    <row r="42" spans="1:7" x14ac:dyDescent="0.2">
      <c r="A42" s="158"/>
      <c r="B42" s="158"/>
      <c r="C42" s="159"/>
      <c r="D42" s="25">
        <v>2022</v>
      </c>
      <c r="E42" s="82">
        <f>'GRI 2021'!P42</f>
        <v>69</v>
      </c>
      <c r="F42" s="83">
        <v>117</v>
      </c>
      <c r="G42" s="84">
        <f t="shared" si="0"/>
        <v>0.58974358974358976</v>
      </c>
    </row>
    <row r="43" spans="1:7" x14ac:dyDescent="0.2">
      <c r="A43" s="158"/>
      <c r="B43" s="158"/>
      <c r="C43" s="159"/>
      <c r="D43" s="25">
        <v>2023</v>
      </c>
      <c r="E43" s="82">
        <f>'GRI 2021'!P43</f>
        <v>43</v>
      </c>
      <c r="F43" s="83">
        <v>117</v>
      </c>
      <c r="G43" s="84">
        <f t="shared" si="0"/>
        <v>0.36752136752136755</v>
      </c>
    </row>
    <row r="44" spans="1:7" x14ac:dyDescent="0.2">
      <c r="A44" s="160">
        <v>15</v>
      </c>
      <c r="B44" s="160" t="s">
        <v>123</v>
      </c>
      <c r="C44" s="161" t="s">
        <v>124</v>
      </c>
      <c r="D44" s="28">
        <v>2021</v>
      </c>
      <c r="E44" s="31">
        <f>'GRI 2021'!P44</f>
        <v>30</v>
      </c>
      <c r="F44" s="32">
        <v>117</v>
      </c>
      <c r="G44" s="33">
        <f t="shared" si="0"/>
        <v>0.25641025641025639</v>
      </c>
    </row>
    <row r="45" spans="1:7" x14ac:dyDescent="0.2">
      <c r="A45" s="160"/>
      <c r="B45" s="160"/>
      <c r="C45" s="161"/>
      <c r="D45" s="28">
        <v>2022</v>
      </c>
      <c r="E45" s="31">
        <f>'GRI 2021'!P45</f>
        <v>35</v>
      </c>
      <c r="F45" s="32">
        <v>117</v>
      </c>
      <c r="G45" s="33">
        <f t="shared" si="0"/>
        <v>0.29914529914529914</v>
      </c>
    </row>
    <row r="46" spans="1:7" x14ac:dyDescent="0.2">
      <c r="A46" s="160"/>
      <c r="B46" s="160"/>
      <c r="C46" s="161"/>
      <c r="D46" s="28">
        <v>2023</v>
      </c>
      <c r="E46" s="31">
        <f>'GRI 2021'!P46</f>
        <v>33</v>
      </c>
      <c r="F46" s="32">
        <v>117</v>
      </c>
      <c r="G46" s="33">
        <f t="shared" si="0"/>
        <v>0.28205128205128205</v>
      </c>
    </row>
    <row r="47" spans="1:7" x14ac:dyDescent="0.2">
      <c r="A47" s="156">
        <v>16</v>
      </c>
      <c r="B47" s="156" t="s">
        <v>125</v>
      </c>
      <c r="C47" s="157" t="s">
        <v>126</v>
      </c>
      <c r="D47" s="16">
        <v>2021</v>
      </c>
      <c r="E47" s="61">
        <f>'GRI 2021'!P47</f>
        <v>26</v>
      </c>
      <c r="F47" s="62">
        <v>117</v>
      </c>
      <c r="G47" s="63">
        <f t="shared" si="0"/>
        <v>0.22222222222222221</v>
      </c>
    </row>
    <row r="48" spans="1:7" x14ac:dyDescent="0.2">
      <c r="A48" s="156"/>
      <c r="B48" s="156"/>
      <c r="C48" s="157"/>
      <c r="D48" s="16">
        <v>2022</v>
      </c>
      <c r="E48" s="61">
        <f>'GRI 2021'!P48</f>
        <v>30</v>
      </c>
      <c r="F48" s="62">
        <v>117</v>
      </c>
      <c r="G48" s="63">
        <f t="shared" si="0"/>
        <v>0.25641025641025639</v>
      </c>
    </row>
    <row r="49" spans="1:7" x14ac:dyDescent="0.2">
      <c r="A49" s="156"/>
      <c r="B49" s="156"/>
      <c r="C49" s="157"/>
      <c r="D49" s="16">
        <v>2023</v>
      </c>
      <c r="E49" s="61">
        <f>'GRI 2021'!P49</f>
        <v>26</v>
      </c>
      <c r="F49" s="62">
        <v>117</v>
      </c>
      <c r="G49" s="63">
        <f t="shared" si="0"/>
        <v>0.22222222222222221</v>
      </c>
    </row>
    <row r="50" spans="1:7" x14ac:dyDescent="0.2">
      <c r="A50" s="162">
        <v>17</v>
      </c>
      <c r="B50" s="162" t="s">
        <v>127</v>
      </c>
      <c r="C50" s="163" t="s">
        <v>128</v>
      </c>
      <c r="D50" s="19">
        <v>2021</v>
      </c>
      <c r="E50" s="64">
        <f>'GRI 2021'!P50</f>
        <v>65</v>
      </c>
      <c r="F50" s="65">
        <v>117</v>
      </c>
      <c r="G50" s="66">
        <f t="shared" si="0"/>
        <v>0.55555555555555558</v>
      </c>
    </row>
    <row r="51" spans="1:7" x14ac:dyDescent="0.2">
      <c r="A51" s="162"/>
      <c r="B51" s="162"/>
      <c r="C51" s="163"/>
      <c r="D51" s="19">
        <v>2022</v>
      </c>
      <c r="E51" s="64">
        <f>'GRI 2021'!P51</f>
        <v>36</v>
      </c>
      <c r="F51" s="65">
        <v>117</v>
      </c>
      <c r="G51" s="66">
        <f t="shared" si="0"/>
        <v>0.30769230769230771</v>
      </c>
    </row>
    <row r="52" spans="1:7" x14ac:dyDescent="0.2">
      <c r="A52" s="162"/>
      <c r="B52" s="162"/>
      <c r="C52" s="163"/>
      <c r="D52" s="19">
        <v>2023</v>
      </c>
      <c r="E52" s="64">
        <f>'GRI 2021'!P52</f>
        <v>36</v>
      </c>
      <c r="F52" s="65">
        <v>117</v>
      </c>
      <c r="G52" s="66">
        <f t="shared" si="0"/>
        <v>0.30769230769230771</v>
      </c>
    </row>
    <row r="53" spans="1:7" x14ac:dyDescent="0.2">
      <c r="A53" s="164">
        <v>18</v>
      </c>
      <c r="B53" s="164" t="s">
        <v>129</v>
      </c>
      <c r="C53" s="165" t="s">
        <v>130</v>
      </c>
      <c r="D53" s="22">
        <v>2021</v>
      </c>
      <c r="E53" s="79">
        <f>'GRI 2021'!P53</f>
        <v>33</v>
      </c>
      <c r="F53" s="80">
        <v>117</v>
      </c>
      <c r="G53" s="81">
        <f t="shared" si="0"/>
        <v>0.28205128205128205</v>
      </c>
    </row>
    <row r="54" spans="1:7" x14ac:dyDescent="0.2">
      <c r="A54" s="164"/>
      <c r="B54" s="164"/>
      <c r="C54" s="165"/>
      <c r="D54" s="22">
        <v>2022</v>
      </c>
      <c r="E54" s="79">
        <f>'GRI 2021'!P54</f>
        <v>28</v>
      </c>
      <c r="F54" s="80">
        <v>117</v>
      </c>
      <c r="G54" s="81">
        <f t="shared" si="0"/>
        <v>0.23931623931623933</v>
      </c>
    </row>
    <row r="55" spans="1:7" x14ac:dyDescent="0.2">
      <c r="A55" s="164"/>
      <c r="B55" s="164"/>
      <c r="C55" s="165"/>
      <c r="D55" s="22">
        <v>2023</v>
      </c>
      <c r="E55" s="79">
        <f>'GRI 2021'!P55</f>
        <v>29</v>
      </c>
      <c r="F55" s="80">
        <v>117</v>
      </c>
      <c r="G55" s="81">
        <f t="shared" si="0"/>
        <v>0.24786324786324787</v>
      </c>
    </row>
    <row r="56" spans="1:7" x14ac:dyDescent="0.2">
      <c r="A56" s="158">
        <v>19</v>
      </c>
      <c r="B56" s="158" t="s">
        <v>131</v>
      </c>
      <c r="C56" s="159" t="s">
        <v>132</v>
      </c>
      <c r="D56" s="25">
        <v>2021</v>
      </c>
      <c r="E56" s="82">
        <f>'GRI 2021'!P56</f>
        <v>28</v>
      </c>
      <c r="F56" s="83">
        <v>117</v>
      </c>
      <c r="G56" s="84">
        <f t="shared" si="0"/>
        <v>0.23931623931623933</v>
      </c>
    </row>
    <row r="57" spans="1:7" x14ac:dyDescent="0.2">
      <c r="A57" s="158"/>
      <c r="B57" s="158"/>
      <c r="C57" s="159"/>
      <c r="D57" s="25">
        <v>2022</v>
      </c>
      <c r="E57" s="82">
        <f>'GRI 2021'!P57</f>
        <v>23</v>
      </c>
      <c r="F57" s="83">
        <v>117</v>
      </c>
      <c r="G57" s="84">
        <f t="shared" si="0"/>
        <v>0.19658119658119658</v>
      </c>
    </row>
    <row r="58" spans="1:7" x14ac:dyDescent="0.2">
      <c r="A58" s="158"/>
      <c r="B58" s="158"/>
      <c r="C58" s="159"/>
      <c r="D58" s="25">
        <v>2023</v>
      </c>
      <c r="E58" s="82">
        <f>'GRI 2021'!P58</f>
        <v>29</v>
      </c>
      <c r="F58" s="83">
        <v>117</v>
      </c>
      <c r="G58" s="84">
        <f t="shared" si="0"/>
        <v>0.24786324786324787</v>
      </c>
    </row>
    <row r="59" spans="1:7" x14ac:dyDescent="0.2">
      <c r="A59" s="160">
        <v>20</v>
      </c>
      <c r="B59" s="160" t="s">
        <v>133</v>
      </c>
      <c r="C59" s="161" t="s">
        <v>134</v>
      </c>
      <c r="D59" s="28">
        <v>2021</v>
      </c>
      <c r="E59" s="31">
        <f>'GRI 2021'!P59</f>
        <v>35</v>
      </c>
      <c r="F59" s="32">
        <v>117</v>
      </c>
      <c r="G59" s="33">
        <f t="shared" si="0"/>
        <v>0.29914529914529914</v>
      </c>
    </row>
    <row r="60" spans="1:7" x14ac:dyDescent="0.2">
      <c r="A60" s="160"/>
      <c r="B60" s="160"/>
      <c r="C60" s="161"/>
      <c r="D60" s="28">
        <v>2022</v>
      </c>
      <c r="E60" s="31">
        <f>'GRI 2021'!P60</f>
        <v>34</v>
      </c>
      <c r="F60" s="32">
        <v>117</v>
      </c>
      <c r="G60" s="33">
        <f t="shared" si="0"/>
        <v>0.29059829059829062</v>
      </c>
    </row>
    <row r="61" spans="1:7" x14ac:dyDescent="0.2">
      <c r="A61" s="160"/>
      <c r="B61" s="160"/>
      <c r="C61" s="161"/>
      <c r="D61" s="28">
        <v>2023</v>
      </c>
      <c r="E61" s="31">
        <f>'GRI 2021'!P61</f>
        <v>33</v>
      </c>
      <c r="F61" s="32">
        <v>117</v>
      </c>
      <c r="G61" s="33">
        <f t="shared" si="0"/>
        <v>0.28205128205128205</v>
      </c>
    </row>
    <row r="62" spans="1:7" x14ac:dyDescent="0.2">
      <c r="A62" s="156">
        <v>21</v>
      </c>
      <c r="B62" s="156" t="s">
        <v>135</v>
      </c>
      <c r="C62" s="157" t="s">
        <v>144</v>
      </c>
      <c r="D62" s="16">
        <v>2021</v>
      </c>
      <c r="E62" s="61">
        <f>'GRI 2021'!P62</f>
        <v>28</v>
      </c>
      <c r="F62" s="62">
        <v>117</v>
      </c>
      <c r="G62" s="63">
        <f t="shared" si="0"/>
        <v>0.23931623931623933</v>
      </c>
    </row>
    <row r="63" spans="1:7" x14ac:dyDescent="0.2">
      <c r="A63" s="156"/>
      <c r="B63" s="156"/>
      <c r="C63" s="157"/>
      <c r="D63" s="16">
        <v>2022</v>
      </c>
      <c r="E63" s="61">
        <f>'GRI 2021'!P63</f>
        <v>29</v>
      </c>
      <c r="F63" s="62">
        <v>117</v>
      </c>
      <c r="G63" s="63">
        <f t="shared" si="0"/>
        <v>0.24786324786324787</v>
      </c>
    </row>
    <row r="64" spans="1:7" x14ac:dyDescent="0.2">
      <c r="A64" s="156"/>
      <c r="B64" s="156"/>
      <c r="C64" s="157"/>
      <c r="D64" s="16">
        <v>2023</v>
      </c>
      <c r="E64" s="61">
        <f>'GRI 2021'!P64</f>
        <v>22</v>
      </c>
      <c r="F64" s="62">
        <v>117</v>
      </c>
      <c r="G64" s="63">
        <f t="shared" si="0"/>
        <v>0.18803418803418803</v>
      </c>
    </row>
    <row r="65" spans="1:7" x14ac:dyDescent="0.2">
      <c r="A65" s="162">
        <v>22</v>
      </c>
      <c r="B65" s="162" t="s">
        <v>136</v>
      </c>
      <c r="C65" s="163" t="s">
        <v>137</v>
      </c>
      <c r="D65" s="19">
        <v>2021</v>
      </c>
      <c r="E65" s="64">
        <f>'GRI 2021'!P65</f>
        <v>23</v>
      </c>
      <c r="F65" s="65">
        <v>117</v>
      </c>
      <c r="G65" s="66">
        <f t="shared" si="0"/>
        <v>0.19658119658119658</v>
      </c>
    </row>
    <row r="66" spans="1:7" x14ac:dyDescent="0.2">
      <c r="A66" s="162"/>
      <c r="B66" s="162"/>
      <c r="C66" s="163"/>
      <c r="D66" s="19">
        <v>2022</v>
      </c>
      <c r="E66" s="64">
        <f>'GRI 2021'!P66</f>
        <v>29</v>
      </c>
      <c r="F66" s="65">
        <v>117</v>
      </c>
      <c r="G66" s="66">
        <f t="shared" si="0"/>
        <v>0.24786324786324787</v>
      </c>
    </row>
    <row r="67" spans="1:7" x14ac:dyDescent="0.2">
      <c r="A67" s="162"/>
      <c r="B67" s="162"/>
      <c r="C67" s="163"/>
      <c r="D67" s="19">
        <v>2023</v>
      </c>
      <c r="E67" s="64">
        <f>'GRI 2021'!P67</f>
        <v>42</v>
      </c>
      <c r="F67" s="65">
        <v>117</v>
      </c>
      <c r="G67" s="66">
        <f t="shared" ref="G67:G130" si="1">E67/F67</f>
        <v>0.35897435897435898</v>
      </c>
    </row>
    <row r="68" spans="1:7" x14ac:dyDescent="0.2">
      <c r="A68" s="164">
        <v>23</v>
      </c>
      <c r="B68" s="164" t="s">
        <v>138</v>
      </c>
      <c r="C68" s="165" t="s">
        <v>139</v>
      </c>
      <c r="D68" s="22">
        <v>2021</v>
      </c>
      <c r="E68" s="79">
        <f>'GRI 2021'!P68</f>
        <v>34</v>
      </c>
      <c r="F68" s="80">
        <v>117</v>
      </c>
      <c r="G68" s="81">
        <f t="shared" si="1"/>
        <v>0.29059829059829062</v>
      </c>
    </row>
    <row r="69" spans="1:7" x14ac:dyDescent="0.2">
      <c r="A69" s="164"/>
      <c r="B69" s="164"/>
      <c r="C69" s="165"/>
      <c r="D69" s="22">
        <v>2022</v>
      </c>
      <c r="E69" s="79">
        <f>'GRI 2021'!P69</f>
        <v>34</v>
      </c>
      <c r="F69" s="80">
        <v>117</v>
      </c>
      <c r="G69" s="81">
        <f t="shared" si="1"/>
        <v>0.29059829059829062</v>
      </c>
    </row>
    <row r="70" spans="1:7" x14ac:dyDescent="0.2">
      <c r="A70" s="164"/>
      <c r="B70" s="164"/>
      <c r="C70" s="165"/>
      <c r="D70" s="22">
        <v>2023</v>
      </c>
      <c r="E70" s="79">
        <f>'GRI 2021'!P70</f>
        <v>27</v>
      </c>
      <c r="F70" s="80">
        <v>117</v>
      </c>
      <c r="G70" s="81">
        <f t="shared" si="1"/>
        <v>0.23076923076923078</v>
      </c>
    </row>
    <row r="71" spans="1:7" x14ac:dyDescent="0.2">
      <c r="A71" s="158">
        <v>24</v>
      </c>
      <c r="B71" s="158" t="s">
        <v>140</v>
      </c>
      <c r="C71" s="159" t="s">
        <v>141</v>
      </c>
      <c r="D71" s="25">
        <v>2021</v>
      </c>
      <c r="E71" s="82">
        <f>'GRI 2021'!P71</f>
        <v>29</v>
      </c>
      <c r="F71" s="83">
        <v>117</v>
      </c>
      <c r="G71" s="84">
        <f t="shared" si="1"/>
        <v>0.24786324786324787</v>
      </c>
    </row>
    <row r="72" spans="1:7" x14ac:dyDescent="0.2">
      <c r="A72" s="158"/>
      <c r="B72" s="158"/>
      <c r="C72" s="159"/>
      <c r="D72" s="25">
        <v>2022</v>
      </c>
      <c r="E72" s="82">
        <f>'GRI 2021'!P72</f>
        <v>23</v>
      </c>
      <c r="F72" s="83">
        <v>117</v>
      </c>
      <c r="G72" s="84">
        <f t="shared" si="1"/>
        <v>0.19658119658119658</v>
      </c>
    </row>
    <row r="73" spans="1:7" x14ac:dyDescent="0.2">
      <c r="A73" s="158"/>
      <c r="B73" s="158"/>
      <c r="C73" s="159"/>
      <c r="D73" s="25">
        <v>2023</v>
      </c>
      <c r="E73" s="82">
        <f>'GRI 2021'!P73</f>
        <v>27</v>
      </c>
      <c r="F73" s="83">
        <v>117</v>
      </c>
      <c r="G73" s="84">
        <f t="shared" si="1"/>
        <v>0.23076923076923078</v>
      </c>
    </row>
    <row r="74" spans="1:7" x14ac:dyDescent="0.2">
      <c r="A74" s="160">
        <v>25</v>
      </c>
      <c r="B74" s="160" t="s">
        <v>142</v>
      </c>
      <c r="C74" s="161" t="s">
        <v>143</v>
      </c>
      <c r="D74" s="28">
        <v>2021</v>
      </c>
      <c r="E74" s="31">
        <f>'GRI 2021'!P74</f>
        <v>29</v>
      </c>
      <c r="F74" s="32">
        <v>117</v>
      </c>
      <c r="G74" s="33">
        <f t="shared" si="1"/>
        <v>0.24786324786324787</v>
      </c>
    </row>
    <row r="75" spans="1:7" x14ac:dyDescent="0.2">
      <c r="A75" s="160"/>
      <c r="B75" s="160"/>
      <c r="C75" s="161"/>
      <c r="D75" s="28">
        <v>2022</v>
      </c>
      <c r="E75" s="31">
        <f>'GRI 2021'!P75</f>
        <v>43</v>
      </c>
      <c r="F75" s="32">
        <v>117</v>
      </c>
      <c r="G75" s="33">
        <f t="shared" si="1"/>
        <v>0.36752136752136755</v>
      </c>
    </row>
    <row r="76" spans="1:7" x14ac:dyDescent="0.2">
      <c r="A76" s="160"/>
      <c r="B76" s="160"/>
      <c r="C76" s="161"/>
      <c r="D76" s="28">
        <v>2023</v>
      </c>
      <c r="E76" s="31">
        <f>'GRI 2021'!P76</f>
        <v>42</v>
      </c>
      <c r="F76" s="32">
        <v>117</v>
      </c>
      <c r="G76" s="33">
        <f t="shared" si="1"/>
        <v>0.35897435897435898</v>
      </c>
    </row>
    <row r="77" spans="1:7" x14ac:dyDescent="0.2">
      <c r="A77" s="156">
        <v>26</v>
      </c>
      <c r="B77" s="156" t="s">
        <v>3</v>
      </c>
      <c r="C77" s="157" t="s">
        <v>4</v>
      </c>
      <c r="D77" s="16">
        <v>2021</v>
      </c>
      <c r="E77" s="61">
        <f>'GRI 2021'!P77</f>
        <v>36</v>
      </c>
      <c r="F77" s="62">
        <v>117</v>
      </c>
      <c r="G77" s="63">
        <f t="shared" si="1"/>
        <v>0.30769230769230771</v>
      </c>
    </row>
    <row r="78" spans="1:7" x14ac:dyDescent="0.2">
      <c r="A78" s="156"/>
      <c r="B78" s="156"/>
      <c r="C78" s="157"/>
      <c r="D78" s="16">
        <v>2022</v>
      </c>
      <c r="E78" s="61">
        <f>'GRI 2021'!P78</f>
        <v>30</v>
      </c>
      <c r="F78" s="62">
        <v>117</v>
      </c>
      <c r="G78" s="63">
        <f t="shared" si="1"/>
        <v>0.25641025641025639</v>
      </c>
    </row>
    <row r="79" spans="1:7" x14ac:dyDescent="0.2">
      <c r="A79" s="156"/>
      <c r="B79" s="156"/>
      <c r="C79" s="157"/>
      <c r="D79" s="16">
        <v>2023</v>
      </c>
      <c r="E79" s="61">
        <f>'GRI 2021'!P79</f>
        <v>31</v>
      </c>
      <c r="F79" s="62">
        <v>117</v>
      </c>
      <c r="G79" s="63">
        <f t="shared" si="1"/>
        <v>0.26495726495726496</v>
      </c>
    </row>
    <row r="80" spans="1:7" x14ac:dyDescent="0.2">
      <c r="A80" s="162">
        <v>27</v>
      </c>
      <c r="B80" s="162" t="s">
        <v>5</v>
      </c>
      <c r="C80" s="163" t="s">
        <v>6</v>
      </c>
      <c r="D80" s="19">
        <v>2021</v>
      </c>
      <c r="E80" s="64">
        <f>'GRI 2021'!P80</f>
        <v>25</v>
      </c>
      <c r="F80" s="65">
        <v>117</v>
      </c>
      <c r="G80" s="66">
        <f t="shared" si="1"/>
        <v>0.21367521367521367</v>
      </c>
    </row>
    <row r="81" spans="1:7" x14ac:dyDescent="0.2">
      <c r="A81" s="162"/>
      <c r="B81" s="162"/>
      <c r="C81" s="163"/>
      <c r="D81" s="19">
        <v>2022</v>
      </c>
      <c r="E81" s="64">
        <f>'GRI 2021'!P81</f>
        <v>28</v>
      </c>
      <c r="F81" s="65">
        <v>117</v>
      </c>
      <c r="G81" s="66">
        <f t="shared" si="1"/>
        <v>0.23931623931623933</v>
      </c>
    </row>
    <row r="82" spans="1:7" x14ac:dyDescent="0.2">
      <c r="A82" s="162"/>
      <c r="B82" s="162"/>
      <c r="C82" s="163"/>
      <c r="D82" s="19">
        <v>2023</v>
      </c>
      <c r="E82" s="64">
        <f>'GRI 2021'!P82</f>
        <v>27</v>
      </c>
      <c r="F82" s="65">
        <v>117</v>
      </c>
      <c r="G82" s="66">
        <f t="shared" si="1"/>
        <v>0.23076923076923078</v>
      </c>
    </row>
    <row r="83" spans="1:7" x14ac:dyDescent="0.2">
      <c r="A83" s="164">
        <v>28</v>
      </c>
      <c r="B83" s="164" t="s">
        <v>7</v>
      </c>
      <c r="C83" s="165" t="s">
        <v>8</v>
      </c>
      <c r="D83" s="22">
        <v>2021</v>
      </c>
      <c r="E83" s="79">
        <f>'GRI 2021'!P83</f>
        <v>44</v>
      </c>
      <c r="F83" s="80">
        <v>117</v>
      </c>
      <c r="G83" s="81">
        <f t="shared" si="1"/>
        <v>0.37606837606837606</v>
      </c>
    </row>
    <row r="84" spans="1:7" x14ac:dyDescent="0.2">
      <c r="A84" s="164"/>
      <c r="B84" s="164"/>
      <c r="C84" s="165"/>
      <c r="D84" s="22">
        <v>2022</v>
      </c>
      <c r="E84" s="79">
        <f>'GRI 2021'!P84</f>
        <v>43</v>
      </c>
      <c r="F84" s="80">
        <v>117</v>
      </c>
      <c r="G84" s="81">
        <f t="shared" si="1"/>
        <v>0.36752136752136755</v>
      </c>
    </row>
    <row r="85" spans="1:7" x14ac:dyDescent="0.2">
      <c r="A85" s="164"/>
      <c r="B85" s="164"/>
      <c r="C85" s="165"/>
      <c r="D85" s="22">
        <v>2023</v>
      </c>
      <c r="E85" s="79">
        <f>'GRI 2021'!P85</f>
        <v>66</v>
      </c>
      <c r="F85" s="80">
        <v>117</v>
      </c>
      <c r="G85" s="81">
        <f t="shared" si="1"/>
        <v>0.5641025641025641</v>
      </c>
    </row>
    <row r="86" spans="1:7" x14ac:dyDescent="0.2">
      <c r="A86" s="158">
        <v>29</v>
      </c>
      <c r="B86" s="158" t="s">
        <v>9</v>
      </c>
      <c r="C86" s="159" t="s">
        <v>10</v>
      </c>
      <c r="D86" s="25">
        <v>2021</v>
      </c>
      <c r="E86" s="82">
        <f>'GRI 2021'!P86</f>
        <v>34</v>
      </c>
      <c r="F86" s="83">
        <v>117</v>
      </c>
      <c r="G86" s="84">
        <f t="shared" si="1"/>
        <v>0.29059829059829062</v>
      </c>
    </row>
    <row r="87" spans="1:7" x14ac:dyDescent="0.2">
      <c r="A87" s="158"/>
      <c r="B87" s="158"/>
      <c r="C87" s="159"/>
      <c r="D87" s="25">
        <v>2022</v>
      </c>
      <c r="E87" s="82">
        <f>'GRI 2021'!P87</f>
        <v>34</v>
      </c>
      <c r="F87" s="83">
        <v>117</v>
      </c>
      <c r="G87" s="84">
        <f t="shared" si="1"/>
        <v>0.29059829059829062</v>
      </c>
    </row>
    <row r="88" spans="1:7" x14ac:dyDescent="0.2">
      <c r="A88" s="158"/>
      <c r="B88" s="158"/>
      <c r="C88" s="159"/>
      <c r="D88" s="25">
        <v>2023</v>
      </c>
      <c r="E88" s="82">
        <f>'GRI 2021'!P88</f>
        <v>40</v>
      </c>
      <c r="F88" s="83">
        <v>117</v>
      </c>
      <c r="G88" s="84">
        <f t="shared" si="1"/>
        <v>0.34188034188034189</v>
      </c>
    </row>
    <row r="89" spans="1:7" x14ac:dyDescent="0.2">
      <c r="A89" s="160">
        <v>30</v>
      </c>
      <c r="B89" s="160" t="s">
        <v>11</v>
      </c>
      <c r="C89" s="161" t="s">
        <v>12</v>
      </c>
      <c r="D89" s="28">
        <v>2021</v>
      </c>
      <c r="E89" s="31">
        <f>'GRI 2021'!P89</f>
        <v>34</v>
      </c>
      <c r="F89" s="32">
        <v>117</v>
      </c>
      <c r="G89" s="33">
        <f t="shared" si="1"/>
        <v>0.29059829059829062</v>
      </c>
    </row>
    <row r="90" spans="1:7" x14ac:dyDescent="0.2">
      <c r="A90" s="160"/>
      <c r="B90" s="160"/>
      <c r="C90" s="161"/>
      <c r="D90" s="28">
        <v>2022</v>
      </c>
      <c r="E90" s="31">
        <f>'GRI 2021'!P90</f>
        <v>32</v>
      </c>
      <c r="F90" s="32">
        <v>117</v>
      </c>
      <c r="G90" s="33">
        <f t="shared" si="1"/>
        <v>0.27350427350427353</v>
      </c>
    </row>
    <row r="91" spans="1:7" x14ac:dyDescent="0.2">
      <c r="A91" s="160"/>
      <c r="B91" s="160"/>
      <c r="C91" s="161"/>
      <c r="D91" s="28">
        <v>2023</v>
      </c>
      <c r="E91" s="31">
        <f>'GRI 2021'!P91</f>
        <v>37</v>
      </c>
      <c r="F91" s="32">
        <v>117</v>
      </c>
      <c r="G91" s="33">
        <f t="shared" si="1"/>
        <v>0.31623931623931623</v>
      </c>
    </row>
    <row r="92" spans="1:7" x14ac:dyDescent="0.2">
      <c r="A92" s="156">
        <v>31</v>
      </c>
      <c r="B92" s="156" t="s">
        <v>13</v>
      </c>
      <c r="C92" s="157" t="s">
        <v>14</v>
      </c>
      <c r="D92" s="16">
        <v>2021</v>
      </c>
      <c r="E92" s="61">
        <f>'GRI 2021'!P92</f>
        <v>47</v>
      </c>
      <c r="F92" s="62">
        <v>117</v>
      </c>
      <c r="G92" s="63">
        <f t="shared" si="1"/>
        <v>0.40170940170940173</v>
      </c>
    </row>
    <row r="93" spans="1:7" x14ac:dyDescent="0.2">
      <c r="A93" s="156"/>
      <c r="B93" s="156"/>
      <c r="C93" s="157"/>
      <c r="D93" s="16">
        <v>2022</v>
      </c>
      <c r="E93" s="61">
        <f>'GRI 2021'!P93</f>
        <v>69</v>
      </c>
      <c r="F93" s="62">
        <v>117</v>
      </c>
      <c r="G93" s="63">
        <f t="shared" si="1"/>
        <v>0.58974358974358976</v>
      </c>
    </row>
    <row r="94" spans="1:7" x14ac:dyDescent="0.2">
      <c r="A94" s="156"/>
      <c r="B94" s="156"/>
      <c r="C94" s="157"/>
      <c r="D94" s="16">
        <v>2023</v>
      </c>
      <c r="E94" s="61">
        <f>'GRI 2021'!P94</f>
        <v>41</v>
      </c>
      <c r="F94" s="62">
        <v>117</v>
      </c>
      <c r="G94" s="63">
        <f t="shared" si="1"/>
        <v>0.3504273504273504</v>
      </c>
    </row>
    <row r="95" spans="1:7" x14ac:dyDescent="0.2">
      <c r="A95" s="162">
        <v>32</v>
      </c>
      <c r="B95" s="162" t="s">
        <v>15</v>
      </c>
      <c r="C95" s="163" t="s">
        <v>16</v>
      </c>
      <c r="D95" s="19">
        <v>2021</v>
      </c>
      <c r="E95" s="64">
        <f>'GRI 2021'!P95</f>
        <v>29</v>
      </c>
      <c r="F95" s="65">
        <v>117</v>
      </c>
      <c r="G95" s="66">
        <f t="shared" si="1"/>
        <v>0.24786324786324787</v>
      </c>
    </row>
    <row r="96" spans="1:7" x14ac:dyDescent="0.2">
      <c r="A96" s="162"/>
      <c r="B96" s="162"/>
      <c r="C96" s="163"/>
      <c r="D96" s="19">
        <v>2022</v>
      </c>
      <c r="E96" s="64">
        <f>'GRI 2021'!P96</f>
        <v>34</v>
      </c>
      <c r="F96" s="65">
        <v>117</v>
      </c>
      <c r="G96" s="66">
        <f t="shared" si="1"/>
        <v>0.29059829059829062</v>
      </c>
    </row>
    <row r="97" spans="1:7" x14ac:dyDescent="0.2">
      <c r="A97" s="162"/>
      <c r="B97" s="162"/>
      <c r="C97" s="163"/>
      <c r="D97" s="19">
        <v>2023</v>
      </c>
      <c r="E97" s="64">
        <f>'GRI 2021'!P97</f>
        <v>29</v>
      </c>
      <c r="F97" s="65">
        <v>117</v>
      </c>
      <c r="G97" s="66">
        <f t="shared" si="1"/>
        <v>0.24786324786324787</v>
      </c>
    </row>
    <row r="98" spans="1:7" x14ac:dyDescent="0.2">
      <c r="A98" s="164">
        <v>33</v>
      </c>
      <c r="B98" s="164" t="s">
        <v>17</v>
      </c>
      <c r="C98" s="165" t="s">
        <v>18</v>
      </c>
      <c r="D98" s="22">
        <v>2021</v>
      </c>
      <c r="E98" s="79">
        <f>'GRI 2021'!P98</f>
        <v>31</v>
      </c>
      <c r="F98" s="80">
        <v>117</v>
      </c>
      <c r="G98" s="81">
        <f t="shared" si="1"/>
        <v>0.26495726495726496</v>
      </c>
    </row>
    <row r="99" spans="1:7" x14ac:dyDescent="0.2">
      <c r="A99" s="164"/>
      <c r="B99" s="164"/>
      <c r="C99" s="165"/>
      <c r="D99" s="22">
        <v>2022</v>
      </c>
      <c r="E99" s="79">
        <f>'GRI 2021'!P99</f>
        <v>36</v>
      </c>
      <c r="F99" s="80">
        <v>117</v>
      </c>
      <c r="G99" s="81">
        <f t="shared" si="1"/>
        <v>0.30769230769230771</v>
      </c>
    </row>
    <row r="100" spans="1:7" x14ac:dyDescent="0.2">
      <c r="A100" s="164"/>
      <c r="B100" s="164"/>
      <c r="C100" s="165"/>
      <c r="D100" s="22">
        <v>2023</v>
      </c>
      <c r="E100" s="79">
        <f>'GRI 2021'!P100</f>
        <v>29</v>
      </c>
      <c r="F100" s="80">
        <v>117</v>
      </c>
      <c r="G100" s="81">
        <f t="shared" si="1"/>
        <v>0.24786324786324787</v>
      </c>
    </row>
    <row r="101" spans="1:7" x14ac:dyDescent="0.2">
      <c r="A101" s="158">
        <v>34</v>
      </c>
      <c r="B101" s="158" t="s">
        <v>19</v>
      </c>
      <c r="C101" s="159" t="s">
        <v>20</v>
      </c>
      <c r="D101" s="25">
        <v>2021</v>
      </c>
      <c r="E101" s="82">
        <f>'GRI 2021'!P101</f>
        <v>63</v>
      </c>
      <c r="F101" s="83">
        <v>117</v>
      </c>
      <c r="G101" s="84">
        <f t="shared" si="1"/>
        <v>0.53846153846153844</v>
      </c>
    </row>
    <row r="102" spans="1:7" x14ac:dyDescent="0.2">
      <c r="A102" s="158"/>
      <c r="B102" s="158"/>
      <c r="C102" s="159"/>
      <c r="D102" s="25">
        <v>2022</v>
      </c>
      <c r="E102" s="82">
        <f>'GRI 2021'!P102</f>
        <v>37</v>
      </c>
      <c r="F102" s="83">
        <v>117</v>
      </c>
      <c r="G102" s="84">
        <f t="shared" si="1"/>
        <v>0.31623931623931623</v>
      </c>
    </row>
    <row r="103" spans="1:7" x14ac:dyDescent="0.2">
      <c r="A103" s="158"/>
      <c r="B103" s="158"/>
      <c r="C103" s="159"/>
      <c r="D103" s="25">
        <v>2023</v>
      </c>
      <c r="E103" s="82">
        <f>'GRI 2021'!P103</f>
        <v>36</v>
      </c>
      <c r="F103" s="83">
        <v>117</v>
      </c>
      <c r="G103" s="84">
        <f t="shared" si="1"/>
        <v>0.30769230769230771</v>
      </c>
    </row>
    <row r="104" spans="1:7" x14ac:dyDescent="0.2">
      <c r="A104" s="160">
        <v>35</v>
      </c>
      <c r="B104" s="160" t="s">
        <v>21</v>
      </c>
      <c r="C104" s="161" t="s">
        <v>22</v>
      </c>
      <c r="D104" s="28">
        <v>2021</v>
      </c>
      <c r="E104" s="31">
        <f>'GRI 2021'!P104</f>
        <v>33</v>
      </c>
      <c r="F104" s="32">
        <v>117</v>
      </c>
      <c r="G104" s="33">
        <f t="shared" si="1"/>
        <v>0.28205128205128205</v>
      </c>
    </row>
    <row r="105" spans="1:7" x14ac:dyDescent="0.2">
      <c r="A105" s="160"/>
      <c r="B105" s="160"/>
      <c r="C105" s="161"/>
      <c r="D105" s="28">
        <v>2022</v>
      </c>
      <c r="E105" s="31">
        <f>'GRI 2021'!P105</f>
        <v>30</v>
      </c>
      <c r="F105" s="32">
        <v>117</v>
      </c>
      <c r="G105" s="33">
        <f t="shared" si="1"/>
        <v>0.25641025641025639</v>
      </c>
    </row>
    <row r="106" spans="1:7" x14ac:dyDescent="0.2">
      <c r="A106" s="160"/>
      <c r="B106" s="160"/>
      <c r="C106" s="161"/>
      <c r="D106" s="28">
        <v>2023</v>
      </c>
      <c r="E106" s="31">
        <f>'GRI 2021'!P106</f>
        <v>30</v>
      </c>
      <c r="F106" s="32">
        <v>117</v>
      </c>
      <c r="G106" s="33">
        <f t="shared" si="1"/>
        <v>0.25641025641025639</v>
      </c>
    </row>
    <row r="107" spans="1:7" x14ac:dyDescent="0.2">
      <c r="A107" s="156">
        <v>36</v>
      </c>
      <c r="B107" s="156" t="s">
        <v>23</v>
      </c>
      <c r="C107" s="157" t="s">
        <v>24</v>
      </c>
      <c r="D107" s="16">
        <v>2021</v>
      </c>
      <c r="E107" s="61">
        <f>'GRI 2021'!P107</f>
        <v>32</v>
      </c>
      <c r="F107" s="62">
        <v>117</v>
      </c>
      <c r="G107" s="63">
        <f t="shared" si="1"/>
        <v>0.27350427350427353</v>
      </c>
    </row>
    <row r="108" spans="1:7" x14ac:dyDescent="0.2">
      <c r="A108" s="156"/>
      <c r="B108" s="156"/>
      <c r="C108" s="157"/>
      <c r="D108" s="16">
        <v>2022</v>
      </c>
      <c r="E108" s="61">
        <f>'GRI 2021'!P108</f>
        <v>25</v>
      </c>
      <c r="F108" s="62">
        <v>117</v>
      </c>
      <c r="G108" s="63">
        <f t="shared" si="1"/>
        <v>0.21367521367521367</v>
      </c>
    </row>
    <row r="109" spans="1:7" x14ac:dyDescent="0.2">
      <c r="A109" s="156"/>
      <c r="B109" s="156"/>
      <c r="C109" s="157"/>
      <c r="D109" s="16">
        <v>2023</v>
      </c>
      <c r="E109" s="61">
        <f>'GRI 2021'!P109</f>
        <v>30</v>
      </c>
      <c r="F109" s="62">
        <v>117</v>
      </c>
      <c r="G109" s="63">
        <f t="shared" si="1"/>
        <v>0.25641025641025639</v>
      </c>
    </row>
    <row r="110" spans="1:7" x14ac:dyDescent="0.2">
      <c r="A110" s="162">
        <v>37</v>
      </c>
      <c r="B110" s="162" t="s">
        <v>25</v>
      </c>
      <c r="C110" s="163" t="s">
        <v>26</v>
      </c>
      <c r="D110" s="19">
        <v>2021</v>
      </c>
      <c r="E110" s="64">
        <f>'GRI 2021'!P110</f>
        <v>37</v>
      </c>
      <c r="F110" s="65">
        <v>117</v>
      </c>
      <c r="G110" s="66">
        <f t="shared" si="1"/>
        <v>0.31623931623931623</v>
      </c>
    </row>
    <row r="111" spans="1:7" x14ac:dyDescent="0.2">
      <c r="A111" s="162"/>
      <c r="B111" s="162"/>
      <c r="C111" s="163"/>
      <c r="D111" s="19">
        <v>2022</v>
      </c>
      <c r="E111" s="64">
        <f>'GRI 2021'!P111</f>
        <v>36</v>
      </c>
      <c r="F111" s="65">
        <v>117</v>
      </c>
      <c r="G111" s="66">
        <f t="shared" si="1"/>
        <v>0.30769230769230771</v>
      </c>
    </row>
    <row r="112" spans="1:7" x14ac:dyDescent="0.2">
      <c r="A112" s="162"/>
      <c r="B112" s="162"/>
      <c r="C112" s="163"/>
      <c r="D112" s="19">
        <v>2023</v>
      </c>
      <c r="E112" s="64">
        <f>'GRI 2021'!P112</f>
        <v>35</v>
      </c>
      <c r="F112" s="65">
        <v>117</v>
      </c>
      <c r="G112" s="66">
        <f t="shared" si="1"/>
        <v>0.29914529914529914</v>
      </c>
    </row>
    <row r="113" spans="1:7" x14ac:dyDescent="0.2">
      <c r="A113" s="164">
        <v>38</v>
      </c>
      <c r="B113" s="164" t="s">
        <v>27</v>
      </c>
      <c r="C113" s="165" t="s">
        <v>28</v>
      </c>
      <c r="D113" s="22">
        <v>2021</v>
      </c>
      <c r="E113" s="79">
        <f>'GRI 2021'!P113</f>
        <v>27</v>
      </c>
      <c r="F113" s="80">
        <v>117</v>
      </c>
      <c r="G113" s="81">
        <f t="shared" si="1"/>
        <v>0.23076923076923078</v>
      </c>
    </row>
    <row r="114" spans="1:7" x14ac:dyDescent="0.2">
      <c r="A114" s="164"/>
      <c r="B114" s="164"/>
      <c r="C114" s="165"/>
      <c r="D114" s="22">
        <v>2022</v>
      </c>
      <c r="E114" s="79">
        <f>'GRI 2021'!P114</f>
        <v>28</v>
      </c>
      <c r="F114" s="80">
        <v>117</v>
      </c>
      <c r="G114" s="81">
        <f t="shared" si="1"/>
        <v>0.23931623931623933</v>
      </c>
    </row>
    <row r="115" spans="1:7" x14ac:dyDescent="0.2">
      <c r="A115" s="164"/>
      <c r="B115" s="164"/>
      <c r="C115" s="165"/>
      <c r="D115" s="22">
        <v>2023</v>
      </c>
      <c r="E115" s="79">
        <f>'GRI 2021'!P115</f>
        <v>22</v>
      </c>
      <c r="F115" s="80">
        <v>117</v>
      </c>
      <c r="G115" s="81">
        <f t="shared" si="1"/>
        <v>0.18803418803418803</v>
      </c>
    </row>
    <row r="116" spans="1:7" x14ac:dyDescent="0.2">
      <c r="A116" s="158">
        <v>39</v>
      </c>
      <c r="B116" s="158" t="s">
        <v>29</v>
      </c>
      <c r="C116" s="159" t="s">
        <v>30</v>
      </c>
      <c r="D116" s="25">
        <v>2021</v>
      </c>
      <c r="E116" s="82">
        <f>'GRI 2021'!P116</f>
        <v>23</v>
      </c>
      <c r="F116" s="83">
        <v>117</v>
      </c>
      <c r="G116" s="84">
        <f t="shared" si="1"/>
        <v>0.19658119658119658</v>
      </c>
    </row>
    <row r="117" spans="1:7" x14ac:dyDescent="0.2">
      <c r="A117" s="158"/>
      <c r="B117" s="158"/>
      <c r="C117" s="159"/>
      <c r="D117" s="25">
        <v>2022</v>
      </c>
      <c r="E117" s="82">
        <f>'GRI 2021'!P117</f>
        <v>29</v>
      </c>
      <c r="F117" s="83">
        <v>117</v>
      </c>
      <c r="G117" s="84">
        <f t="shared" si="1"/>
        <v>0.24786324786324787</v>
      </c>
    </row>
    <row r="118" spans="1:7" x14ac:dyDescent="0.2">
      <c r="A118" s="158"/>
      <c r="B118" s="158"/>
      <c r="C118" s="159"/>
      <c r="D118" s="25">
        <v>2023</v>
      </c>
      <c r="E118" s="82">
        <f>'GRI 2021'!P118</f>
        <v>42</v>
      </c>
      <c r="F118" s="83">
        <v>117</v>
      </c>
      <c r="G118" s="84">
        <f t="shared" si="1"/>
        <v>0.35897435897435898</v>
      </c>
    </row>
    <row r="119" spans="1:7" x14ac:dyDescent="0.2">
      <c r="A119" s="160">
        <v>40</v>
      </c>
      <c r="B119" s="160" t="s">
        <v>31</v>
      </c>
      <c r="C119" s="161" t="s">
        <v>32</v>
      </c>
      <c r="D119" s="28">
        <v>2021</v>
      </c>
      <c r="E119" s="31">
        <f>'GRI 2021'!P119</f>
        <v>33</v>
      </c>
      <c r="F119" s="32">
        <v>117</v>
      </c>
      <c r="G119" s="33">
        <f t="shared" si="1"/>
        <v>0.28205128205128205</v>
      </c>
    </row>
    <row r="120" spans="1:7" x14ac:dyDescent="0.2">
      <c r="A120" s="160"/>
      <c r="B120" s="160"/>
      <c r="C120" s="161"/>
      <c r="D120" s="28">
        <v>2022</v>
      </c>
      <c r="E120" s="31">
        <f>'GRI 2021'!P120</f>
        <v>31</v>
      </c>
      <c r="F120" s="32">
        <v>117</v>
      </c>
      <c r="G120" s="33">
        <f t="shared" si="1"/>
        <v>0.26495726495726496</v>
      </c>
    </row>
    <row r="121" spans="1:7" x14ac:dyDescent="0.2">
      <c r="A121" s="160"/>
      <c r="B121" s="160"/>
      <c r="C121" s="161"/>
      <c r="D121" s="28">
        <v>2023</v>
      </c>
      <c r="E121" s="31">
        <f>'GRI 2021'!P121</f>
        <v>24</v>
      </c>
      <c r="F121" s="32">
        <v>117</v>
      </c>
      <c r="G121" s="33">
        <f t="shared" si="1"/>
        <v>0.20512820512820512</v>
      </c>
    </row>
    <row r="122" spans="1:7" x14ac:dyDescent="0.2">
      <c r="A122" s="156">
        <v>41</v>
      </c>
      <c r="B122" s="156" t="s">
        <v>33</v>
      </c>
      <c r="C122" s="157" t="s">
        <v>34</v>
      </c>
      <c r="D122" s="16">
        <v>2021</v>
      </c>
      <c r="E122" s="61">
        <f>'GRI 2021'!P122</f>
        <v>29</v>
      </c>
      <c r="F122" s="62">
        <v>117</v>
      </c>
      <c r="G122" s="63">
        <f t="shared" si="1"/>
        <v>0.24786324786324787</v>
      </c>
    </row>
    <row r="123" spans="1:7" x14ac:dyDescent="0.2">
      <c r="A123" s="156"/>
      <c r="B123" s="156"/>
      <c r="C123" s="157"/>
      <c r="D123" s="16">
        <v>2022</v>
      </c>
      <c r="E123" s="61">
        <f>'GRI 2021'!P123</f>
        <v>23</v>
      </c>
      <c r="F123" s="62">
        <v>117</v>
      </c>
      <c r="G123" s="63">
        <f t="shared" si="1"/>
        <v>0.19658119658119658</v>
      </c>
    </row>
    <row r="124" spans="1:7" x14ac:dyDescent="0.2">
      <c r="A124" s="156"/>
      <c r="B124" s="156"/>
      <c r="C124" s="157"/>
      <c r="D124" s="16">
        <v>2023</v>
      </c>
      <c r="E124" s="61">
        <f>'GRI 2021'!P124</f>
        <v>27</v>
      </c>
      <c r="F124" s="62">
        <v>117</v>
      </c>
      <c r="G124" s="63">
        <f t="shared" si="1"/>
        <v>0.23076923076923078</v>
      </c>
    </row>
    <row r="125" spans="1:7" x14ac:dyDescent="0.2">
      <c r="A125" s="162">
        <v>42</v>
      </c>
      <c r="B125" s="162" t="s">
        <v>35</v>
      </c>
      <c r="C125" s="163" t="s">
        <v>36</v>
      </c>
      <c r="D125" s="19">
        <v>2021</v>
      </c>
      <c r="E125" s="64">
        <f>'GRI 2021'!P125</f>
        <v>30</v>
      </c>
      <c r="F125" s="65">
        <v>117</v>
      </c>
      <c r="G125" s="66">
        <f t="shared" si="1"/>
        <v>0.25641025641025639</v>
      </c>
    </row>
    <row r="126" spans="1:7" x14ac:dyDescent="0.2">
      <c r="A126" s="162"/>
      <c r="B126" s="162"/>
      <c r="C126" s="163"/>
      <c r="D126" s="19">
        <v>2022</v>
      </c>
      <c r="E126" s="64">
        <f>'GRI 2021'!P126</f>
        <v>43</v>
      </c>
      <c r="F126" s="65">
        <v>117</v>
      </c>
      <c r="G126" s="66">
        <f t="shared" si="1"/>
        <v>0.36752136752136755</v>
      </c>
    </row>
    <row r="127" spans="1:7" x14ac:dyDescent="0.2">
      <c r="A127" s="162"/>
      <c r="B127" s="162"/>
      <c r="C127" s="163"/>
      <c r="D127" s="19">
        <v>2023</v>
      </c>
      <c r="E127" s="64">
        <f>'GRI 2021'!P127</f>
        <v>42</v>
      </c>
      <c r="F127" s="65">
        <v>117</v>
      </c>
      <c r="G127" s="66">
        <f t="shared" si="1"/>
        <v>0.35897435897435898</v>
      </c>
    </row>
    <row r="128" spans="1:7" x14ac:dyDescent="0.2">
      <c r="A128" s="164">
        <v>43</v>
      </c>
      <c r="B128" s="164" t="s">
        <v>37</v>
      </c>
      <c r="C128" s="165" t="s">
        <v>38</v>
      </c>
      <c r="D128" s="22">
        <v>2021</v>
      </c>
      <c r="E128" s="79">
        <f>'GRI 2021'!P128</f>
        <v>36</v>
      </c>
      <c r="F128" s="80">
        <v>117</v>
      </c>
      <c r="G128" s="81">
        <f t="shared" si="1"/>
        <v>0.30769230769230771</v>
      </c>
    </row>
    <row r="129" spans="1:7" x14ac:dyDescent="0.2">
      <c r="A129" s="164"/>
      <c r="B129" s="164"/>
      <c r="C129" s="165"/>
      <c r="D129" s="22">
        <v>2022</v>
      </c>
      <c r="E129" s="79">
        <f>'GRI 2021'!P129</f>
        <v>28</v>
      </c>
      <c r="F129" s="80">
        <v>117</v>
      </c>
      <c r="G129" s="81">
        <f t="shared" si="1"/>
        <v>0.23931623931623933</v>
      </c>
    </row>
    <row r="130" spans="1:7" x14ac:dyDescent="0.2">
      <c r="A130" s="164"/>
      <c r="B130" s="164"/>
      <c r="C130" s="165"/>
      <c r="D130" s="22">
        <v>2023</v>
      </c>
      <c r="E130" s="79">
        <f>'GRI 2021'!P130</f>
        <v>29</v>
      </c>
      <c r="F130" s="80">
        <v>117</v>
      </c>
      <c r="G130" s="81">
        <f t="shared" si="1"/>
        <v>0.24786324786324787</v>
      </c>
    </row>
    <row r="131" spans="1:7" x14ac:dyDescent="0.2">
      <c r="A131" s="158">
        <v>44</v>
      </c>
      <c r="B131" s="158" t="s">
        <v>39</v>
      </c>
      <c r="C131" s="159" t="s">
        <v>40</v>
      </c>
      <c r="D131" s="25">
        <v>2021</v>
      </c>
      <c r="E131" s="82">
        <f>'GRI 2021'!P131</f>
        <v>24</v>
      </c>
      <c r="F131" s="83">
        <v>117</v>
      </c>
      <c r="G131" s="84">
        <f t="shared" ref="G131:G194" si="2">E131/F131</f>
        <v>0.20512820512820512</v>
      </c>
    </row>
    <row r="132" spans="1:7" x14ac:dyDescent="0.2">
      <c r="A132" s="158"/>
      <c r="B132" s="158"/>
      <c r="C132" s="159"/>
      <c r="D132" s="25">
        <v>2022</v>
      </c>
      <c r="E132" s="82">
        <f>'GRI 2021'!P132</f>
        <v>27</v>
      </c>
      <c r="F132" s="83">
        <v>117</v>
      </c>
      <c r="G132" s="84">
        <f t="shared" si="2"/>
        <v>0.23076923076923078</v>
      </c>
    </row>
    <row r="133" spans="1:7" x14ac:dyDescent="0.2">
      <c r="A133" s="158"/>
      <c r="B133" s="158"/>
      <c r="C133" s="159"/>
      <c r="D133" s="25">
        <v>2023</v>
      </c>
      <c r="E133" s="82">
        <f>'GRI 2021'!P133</f>
        <v>26</v>
      </c>
      <c r="F133" s="83">
        <v>117</v>
      </c>
      <c r="G133" s="84">
        <f t="shared" si="2"/>
        <v>0.22222222222222221</v>
      </c>
    </row>
    <row r="134" spans="1:7" x14ac:dyDescent="0.2">
      <c r="A134" s="160">
        <v>45</v>
      </c>
      <c r="B134" s="160" t="s">
        <v>41</v>
      </c>
      <c r="C134" s="161" t="s">
        <v>42</v>
      </c>
      <c r="D134" s="28">
        <v>2021</v>
      </c>
      <c r="E134" s="31">
        <f>'GRI 2021'!P134</f>
        <v>45</v>
      </c>
      <c r="F134" s="32">
        <v>117</v>
      </c>
      <c r="G134" s="33">
        <f t="shared" si="2"/>
        <v>0.38461538461538464</v>
      </c>
    </row>
    <row r="135" spans="1:7" x14ac:dyDescent="0.2">
      <c r="A135" s="160"/>
      <c r="B135" s="160"/>
      <c r="C135" s="161"/>
      <c r="D135" s="28">
        <v>2022</v>
      </c>
      <c r="E135" s="31">
        <f>'GRI 2021'!P135</f>
        <v>44</v>
      </c>
      <c r="F135" s="32">
        <v>117</v>
      </c>
      <c r="G135" s="33">
        <f t="shared" si="2"/>
        <v>0.37606837606837606</v>
      </c>
    </row>
    <row r="136" spans="1:7" x14ac:dyDescent="0.2">
      <c r="A136" s="160"/>
      <c r="B136" s="160"/>
      <c r="C136" s="161"/>
      <c r="D136" s="28">
        <v>2023</v>
      </c>
      <c r="E136" s="31">
        <f>'GRI 2021'!P136</f>
        <v>67</v>
      </c>
      <c r="F136" s="32">
        <v>117</v>
      </c>
      <c r="G136" s="33">
        <f t="shared" si="2"/>
        <v>0.57264957264957261</v>
      </c>
    </row>
    <row r="137" spans="1:7" x14ac:dyDescent="0.2">
      <c r="A137" s="156">
        <v>46</v>
      </c>
      <c r="B137" s="156" t="s">
        <v>43</v>
      </c>
      <c r="C137" s="157" t="s">
        <v>44</v>
      </c>
      <c r="D137" s="16">
        <v>2021</v>
      </c>
      <c r="E137" s="61">
        <f>'GRI 2021'!P137</f>
        <v>27</v>
      </c>
      <c r="F137" s="62">
        <v>117</v>
      </c>
      <c r="G137" s="63">
        <f t="shared" si="2"/>
        <v>0.23076923076923078</v>
      </c>
    </row>
    <row r="138" spans="1:7" x14ac:dyDescent="0.2">
      <c r="A138" s="156"/>
      <c r="B138" s="156"/>
      <c r="C138" s="157"/>
      <c r="D138" s="16">
        <v>2022</v>
      </c>
      <c r="E138" s="61">
        <f>'GRI 2021'!P138</f>
        <v>28</v>
      </c>
      <c r="F138" s="62">
        <v>117</v>
      </c>
      <c r="G138" s="63">
        <f t="shared" si="2"/>
        <v>0.23931623931623933</v>
      </c>
    </row>
    <row r="139" spans="1:7" x14ac:dyDescent="0.2">
      <c r="A139" s="156"/>
      <c r="B139" s="156"/>
      <c r="C139" s="157"/>
      <c r="D139" s="16">
        <v>2023</v>
      </c>
      <c r="E139" s="61">
        <f>'GRI 2021'!P139</f>
        <v>46</v>
      </c>
      <c r="F139" s="62">
        <v>117</v>
      </c>
      <c r="G139" s="63">
        <f t="shared" si="2"/>
        <v>0.39316239316239315</v>
      </c>
    </row>
    <row r="140" spans="1:7" x14ac:dyDescent="0.2">
      <c r="A140" s="162">
        <v>47</v>
      </c>
      <c r="B140" s="162" t="s">
        <v>45</v>
      </c>
      <c r="C140" s="163" t="s">
        <v>46</v>
      </c>
      <c r="D140" s="19">
        <v>2021</v>
      </c>
      <c r="E140" s="64">
        <f>'GRI 2021'!P140</f>
        <v>32</v>
      </c>
      <c r="F140" s="65">
        <v>117</v>
      </c>
      <c r="G140" s="66">
        <f t="shared" si="2"/>
        <v>0.27350427350427353</v>
      </c>
    </row>
    <row r="141" spans="1:7" x14ac:dyDescent="0.2">
      <c r="A141" s="162"/>
      <c r="B141" s="162"/>
      <c r="C141" s="163"/>
      <c r="D141" s="19">
        <v>2022</v>
      </c>
      <c r="E141" s="64">
        <f>'GRI 2021'!P141</f>
        <v>31</v>
      </c>
      <c r="F141" s="65">
        <v>117</v>
      </c>
      <c r="G141" s="66">
        <f t="shared" si="2"/>
        <v>0.26495726495726496</v>
      </c>
    </row>
    <row r="142" spans="1:7" x14ac:dyDescent="0.2">
      <c r="A142" s="162"/>
      <c r="B142" s="162"/>
      <c r="C142" s="163"/>
      <c r="D142" s="19">
        <v>2023</v>
      </c>
      <c r="E142" s="64">
        <f>'GRI 2021'!P142</f>
        <v>36</v>
      </c>
      <c r="F142" s="65">
        <v>117</v>
      </c>
      <c r="G142" s="66">
        <f t="shared" si="2"/>
        <v>0.30769230769230771</v>
      </c>
    </row>
    <row r="143" spans="1:7" x14ac:dyDescent="0.2">
      <c r="A143" s="164">
        <v>48</v>
      </c>
      <c r="B143" s="164" t="s">
        <v>47</v>
      </c>
      <c r="C143" s="165" t="s">
        <v>48</v>
      </c>
      <c r="D143" s="22">
        <v>2021</v>
      </c>
      <c r="E143" s="79">
        <f>'GRI 2021'!P143</f>
        <v>43</v>
      </c>
      <c r="F143" s="80">
        <v>117</v>
      </c>
      <c r="G143" s="81">
        <f t="shared" si="2"/>
        <v>0.36752136752136755</v>
      </c>
    </row>
    <row r="144" spans="1:7" x14ac:dyDescent="0.2">
      <c r="A144" s="164"/>
      <c r="B144" s="164"/>
      <c r="C144" s="165"/>
      <c r="D144" s="22">
        <v>2022</v>
      </c>
      <c r="E144" s="79">
        <f>'GRI 2021'!P144</f>
        <v>66</v>
      </c>
      <c r="F144" s="80">
        <v>117</v>
      </c>
      <c r="G144" s="81">
        <f t="shared" si="2"/>
        <v>0.5641025641025641</v>
      </c>
    </row>
    <row r="145" spans="1:7" x14ac:dyDescent="0.2">
      <c r="A145" s="164"/>
      <c r="B145" s="164"/>
      <c r="C145" s="165"/>
      <c r="D145" s="22">
        <v>2023</v>
      </c>
      <c r="E145" s="79">
        <f>'GRI 2021'!P145</f>
        <v>38</v>
      </c>
      <c r="F145" s="80">
        <v>117</v>
      </c>
      <c r="G145" s="81">
        <f t="shared" si="2"/>
        <v>0.3247863247863248</v>
      </c>
    </row>
    <row r="146" spans="1:7" x14ac:dyDescent="0.2">
      <c r="A146" s="158">
        <v>49</v>
      </c>
      <c r="B146" s="158" t="s">
        <v>49</v>
      </c>
      <c r="C146" s="159" t="s">
        <v>50</v>
      </c>
      <c r="D146" s="25">
        <v>2021</v>
      </c>
      <c r="E146" s="82">
        <f>'GRI 2021'!P146</f>
        <v>29</v>
      </c>
      <c r="F146" s="83">
        <v>117</v>
      </c>
      <c r="G146" s="84">
        <f t="shared" si="2"/>
        <v>0.24786324786324787</v>
      </c>
    </row>
    <row r="147" spans="1:7" x14ac:dyDescent="0.2">
      <c r="A147" s="158"/>
      <c r="B147" s="158"/>
      <c r="C147" s="159"/>
      <c r="D147" s="25">
        <v>2022</v>
      </c>
      <c r="E147" s="82">
        <f>'GRI 2021'!P147</f>
        <v>47</v>
      </c>
      <c r="F147" s="83">
        <v>117</v>
      </c>
      <c r="G147" s="84">
        <f t="shared" si="2"/>
        <v>0.40170940170940173</v>
      </c>
    </row>
    <row r="148" spans="1:7" x14ac:dyDescent="0.2">
      <c r="A148" s="158"/>
      <c r="B148" s="158"/>
      <c r="C148" s="159"/>
      <c r="D148" s="25">
        <v>2023</v>
      </c>
      <c r="E148" s="82">
        <f>'GRI 2021'!P148</f>
        <v>30</v>
      </c>
      <c r="F148" s="83">
        <v>117</v>
      </c>
      <c r="G148" s="84">
        <f t="shared" si="2"/>
        <v>0.25641025641025639</v>
      </c>
    </row>
    <row r="149" spans="1:7" x14ac:dyDescent="0.2">
      <c r="A149" s="160">
        <v>50</v>
      </c>
      <c r="B149" s="160" t="s">
        <v>51</v>
      </c>
      <c r="C149" s="161" t="s">
        <v>52</v>
      </c>
      <c r="D149" s="28">
        <v>2021</v>
      </c>
      <c r="E149" s="31">
        <f>'GRI 2021'!P149</f>
        <v>29</v>
      </c>
      <c r="F149" s="32">
        <v>117</v>
      </c>
      <c r="G149" s="33">
        <f t="shared" si="2"/>
        <v>0.24786324786324787</v>
      </c>
    </row>
    <row r="150" spans="1:7" x14ac:dyDescent="0.2">
      <c r="A150" s="160"/>
      <c r="B150" s="160"/>
      <c r="C150" s="161"/>
      <c r="D150" s="28">
        <v>2022</v>
      </c>
      <c r="E150" s="31">
        <f>'GRI 2021'!P150</f>
        <v>35</v>
      </c>
      <c r="F150" s="32">
        <v>117</v>
      </c>
      <c r="G150" s="33">
        <f t="shared" si="2"/>
        <v>0.29914529914529914</v>
      </c>
    </row>
    <row r="151" spans="1:7" x14ac:dyDescent="0.2">
      <c r="A151" s="160"/>
      <c r="B151" s="160"/>
      <c r="C151" s="161"/>
      <c r="D151" s="28">
        <v>2023</v>
      </c>
      <c r="E151" s="31">
        <f>'GRI 2021'!P151</f>
        <v>28</v>
      </c>
      <c r="F151" s="32">
        <v>117</v>
      </c>
      <c r="G151" s="33">
        <f t="shared" si="2"/>
        <v>0.23931623931623933</v>
      </c>
    </row>
    <row r="152" spans="1:7" x14ac:dyDescent="0.2">
      <c r="A152" s="156">
        <v>51</v>
      </c>
      <c r="B152" s="156" t="s">
        <v>53</v>
      </c>
      <c r="C152" s="157" t="s">
        <v>54</v>
      </c>
      <c r="D152" s="16">
        <v>2021</v>
      </c>
      <c r="E152" s="61">
        <f>'GRI 2021'!P152</f>
        <v>67</v>
      </c>
      <c r="F152" s="62">
        <v>117</v>
      </c>
      <c r="G152" s="63">
        <f t="shared" si="2"/>
        <v>0.57264957264957261</v>
      </c>
    </row>
    <row r="153" spans="1:7" x14ac:dyDescent="0.2">
      <c r="A153" s="156"/>
      <c r="B153" s="156"/>
      <c r="C153" s="157"/>
      <c r="D153" s="16">
        <v>2022</v>
      </c>
      <c r="E153" s="61">
        <f>'GRI 2021'!P153</f>
        <v>40</v>
      </c>
      <c r="F153" s="62">
        <v>117</v>
      </c>
      <c r="G153" s="63">
        <f t="shared" si="2"/>
        <v>0.34188034188034189</v>
      </c>
    </row>
    <row r="154" spans="1:7" x14ac:dyDescent="0.2">
      <c r="A154" s="156"/>
      <c r="B154" s="156"/>
      <c r="C154" s="157"/>
      <c r="D154" s="16">
        <v>2023</v>
      </c>
      <c r="E154" s="61">
        <f>'GRI 2021'!P154</f>
        <v>39</v>
      </c>
      <c r="F154" s="62">
        <v>117</v>
      </c>
      <c r="G154" s="63">
        <f t="shared" si="2"/>
        <v>0.33333333333333331</v>
      </c>
    </row>
    <row r="155" spans="1:7" x14ac:dyDescent="0.2">
      <c r="A155" s="162">
        <v>52</v>
      </c>
      <c r="B155" s="162" t="s">
        <v>55</v>
      </c>
      <c r="C155" s="163" t="s">
        <v>56</v>
      </c>
      <c r="D155" s="19">
        <v>2021</v>
      </c>
      <c r="E155" s="64">
        <f>'GRI 2021'!P155</f>
        <v>48</v>
      </c>
      <c r="F155" s="65">
        <v>117</v>
      </c>
      <c r="G155" s="66">
        <f t="shared" si="2"/>
        <v>0.41025641025641024</v>
      </c>
    </row>
    <row r="156" spans="1:7" x14ac:dyDescent="0.2">
      <c r="A156" s="162"/>
      <c r="B156" s="162"/>
      <c r="C156" s="163"/>
      <c r="D156" s="19">
        <v>2022</v>
      </c>
      <c r="E156" s="64">
        <f>'GRI 2021'!P156</f>
        <v>33</v>
      </c>
      <c r="F156" s="65">
        <v>117</v>
      </c>
      <c r="G156" s="66">
        <f t="shared" si="2"/>
        <v>0.28205128205128205</v>
      </c>
    </row>
    <row r="157" spans="1:7" x14ac:dyDescent="0.2">
      <c r="A157" s="162"/>
      <c r="B157" s="162"/>
      <c r="C157" s="163"/>
      <c r="D157" s="19">
        <v>2023</v>
      </c>
      <c r="E157" s="64">
        <f>'GRI 2021'!P157</f>
        <v>33</v>
      </c>
      <c r="F157" s="65">
        <v>117</v>
      </c>
      <c r="G157" s="66">
        <f t="shared" si="2"/>
        <v>0.28205128205128205</v>
      </c>
    </row>
    <row r="158" spans="1:7" x14ac:dyDescent="0.2">
      <c r="A158" s="164">
        <v>53</v>
      </c>
      <c r="B158" s="164" t="s">
        <v>57</v>
      </c>
      <c r="C158" s="165" t="s">
        <v>58</v>
      </c>
      <c r="D158" s="22">
        <v>2021</v>
      </c>
      <c r="E158" s="79">
        <f>'GRI 2021'!P158</f>
        <v>32</v>
      </c>
      <c r="F158" s="80">
        <v>117</v>
      </c>
      <c r="G158" s="81">
        <f t="shared" si="2"/>
        <v>0.27350427350427353</v>
      </c>
    </row>
    <row r="159" spans="1:7" x14ac:dyDescent="0.2">
      <c r="A159" s="164"/>
      <c r="B159" s="164"/>
      <c r="C159" s="165"/>
      <c r="D159" s="22">
        <v>2022</v>
      </c>
      <c r="E159" s="79">
        <f>'GRI 2021'!P159</f>
        <v>27</v>
      </c>
      <c r="F159" s="80">
        <v>117</v>
      </c>
      <c r="G159" s="81">
        <f t="shared" si="2"/>
        <v>0.23076923076923078</v>
      </c>
    </row>
    <row r="160" spans="1:7" x14ac:dyDescent="0.2">
      <c r="A160" s="164"/>
      <c r="B160" s="164"/>
      <c r="C160" s="165"/>
      <c r="D160" s="22">
        <v>2023</v>
      </c>
      <c r="E160" s="79">
        <f>'GRI 2021'!P160</f>
        <v>32</v>
      </c>
      <c r="F160" s="80">
        <v>117</v>
      </c>
      <c r="G160" s="81">
        <f t="shared" si="2"/>
        <v>0.27350427350427353</v>
      </c>
    </row>
    <row r="161" spans="1:7" x14ac:dyDescent="0.2">
      <c r="A161" s="158">
        <v>54</v>
      </c>
      <c r="B161" s="158" t="s">
        <v>59</v>
      </c>
      <c r="C161" s="159" t="s">
        <v>60</v>
      </c>
      <c r="D161" s="25">
        <v>2021</v>
      </c>
      <c r="E161" s="82">
        <f>'GRI 2021'!P161</f>
        <v>35</v>
      </c>
      <c r="F161" s="83">
        <v>117</v>
      </c>
      <c r="G161" s="84">
        <f t="shared" si="2"/>
        <v>0.29914529914529914</v>
      </c>
    </row>
    <row r="162" spans="1:7" x14ac:dyDescent="0.2">
      <c r="A162" s="158"/>
      <c r="B162" s="158"/>
      <c r="C162" s="159"/>
      <c r="D162" s="25">
        <v>2022</v>
      </c>
      <c r="E162" s="82">
        <f>'GRI 2021'!P162</f>
        <v>36</v>
      </c>
      <c r="F162" s="83">
        <v>117</v>
      </c>
      <c r="G162" s="84">
        <f t="shared" si="2"/>
        <v>0.30769230769230771</v>
      </c>
    </row>
    <row r="163" spans="1:7" x14ac:dyDescent="0.2">
      <c r="A163" s="158"/>
      <c r="B163" s="158"/>
      <c r="C163" s="159"/>
      <c r="D163" s="25">
        <v>2023</v>
      </c>
      <c r="E163" s="82">
        <f>'GRI 2021'!P163</f>
        <v>35</v>
      </c>
      <c r="F163" s="83">
        <v>117</v>
      </c>
      <c r="G163" s="84">
        <f t="shared" si="2"/>
        <v>0.29914529914529914</v>
      </c>
    </row>
    <row r="164" spans="1:7" x14ac:dyDescent="0.2">
      <c r="A164" s="160">
        <v>55</v>
      </c>
      <c r="B164" s="160" t="s">
        <v>61</v>
      </c>
      <c r="C164" s="161" t="s">
        <v>62</v>
      </c>
      <c r="D164" s="28">
        <v>2021</v>
      </c>
      <c r="E164" s="31">
        <f>'GRI 2021'!P164</f>
        <v>28</v>
      </c>
      <c r="F164" s="32">
        <v>117</v>
      </c>
      <c r="G164" s="33">
        <f t="shared" si="2"/>
        <v>0.23931623931623933</v>
      </c>
    </row>
    <row r="165" spans="1:7" x14ac:dyDescent="0.2">
      <c r="A165" s="160"/>
      <c r="B165" s="160"/>
      <c r="C165" s="161"/>
      <c r="D165" s="28">
        <v>2022</v>
      </c>
      <c r="E165" s="31">
        <f>'GRI 2021'!P165</f>
        <v>28</v>
      </c>
      <c r="F165" s="32">
        <v>117</v>
      </c>
      <c r="G165" s="33">
        <f t="shared" si="2"/>
        <v>0.23931623931623933</v>
      </c>
    </row>
    <row r="166" spans="1:7" x14ac:dyDescent="0.2">
      <c r="A166" s="160"/>
      <c r="B166" s="160"/>
      <c r="C166" s="161"/>
      <c r="D166" s="28">
        <v>2023</v>
      </c>
      <c r="E166" s="31">
        <f>'GRI 2021'!P166</f>
        <v>22</v>
      </c>
      <c r="F166" s="32">
        <v>117</v>
      </c>
      <c r="G166" s="33">
        <f t="shared" si="2"/>
        <v>0.18803418803418803</v>
      </c>
    </row>
    <row r="167" spans="1:7" x14ac:dyDescent="0.2">
      <c r="A167" s="156">
        <v>56</v>
      </c>
      <c r="B167" s="156" t="s">
        <v>63</v>
      </c>
      <c r="C167" s="157" t="s">
        <v>64</v>
      </c>
      <c r="D167" s="16">
        <v>2021</v>
      </c>
      <c r="E167" s="61">
        <f>'GRI 2021'!P167</f>
        <v>24</v>
      </c>
      <c r="F167" s="62">
        <v>117</v>
      </c>
      <c r="G167" s="63">
        <f t="shared" si="2"/>
        <v>0.20512820512820512</v>
      </c>
    </row>
    <row r="168" spans="1:7" x14ac:dyDescent="0.2">
      <c r="A168" s="156"/>
      <c r="B168" s="156"/>
      <c r="C168" s="157"/>
      <c r="D168" s="16">
        <v>2022</v>
      </c>
      <c r="E168" s="61">
        <f>'GRI 2021'!P168</f>
        <v>27</v>
      </c>
      <c r="F168" s="62">
        <v>117</v>
      </c>
      <c r="G168" s="63">
        <f t="shared" si="2"/>
        <v>0.23076923076923078</v>
      </c>
    </row>
    <row r="169" spans="1:7" x14ac:dyDescent="0.2">
      <c r="A169" s="156"/>
      <c r="B169" s="156"/>
      <c r="C169" s="157"/>
      <c r="D169" s="16">
        <v>2023</v>
      </c>
      <c r="E169" s="61">
        <f>'GRI 2021'!P169</f>
        <v>40</v>
      </c>
      <c r="F169" s="62">
        <v>117</v>
      </c>
      <c r="G169" s="63">
        <f t="shared" si="2"/>
        <v>0.34188034188034189</v>
      </c>
    </row>
    <row r="170" spans="1:7" x14ac:dyDescent="0.2">
      <c r="A170" s="162">
        <v>57</v>
      </c>
      <c r="B170" s="162" t="s">
        <v>65</v>
      </c>
      <c r="C170" s="163" t="s">
        <v>66</v>
      </c>
      <c r="D170" s="19">
        <v>2021</v>
      </c>
      <c r="E170" s="64">
        <f>'GRI 2021'!P170</f>
        <v>36</v>
      </c>
      <c r="F170" s="65">
        <v>117</v>
      </c>
      <c r="G170" s="66">
        <f t="shared" si="2"/>
        <v>0.30769230769230771</v>
      </c>
    </row>
    <row r="171" spans="1:7" x14ac:dyDescent="0.2">
      <c r="A171" s="162"/>
      <c r="B171" s="162"/>
      <c r="C171" s="163"/>
      <c r="D171" s="19">
        <v>2022</v>
      </c>
      <c r="E171" s="64">
        <f>'GRI 2021'!P171</f>
        <v>33</v>
      </c>
      <c r="F171" s="65">
        <v>117</v>
      </c>
      <c r="G171" s="66">
        <f t="shared" si="2"/>
        <v>0.28205128205128205</v>
      </c>
    </row>
    <row r="172" spans="1:7" x14ac:dyDescent="0.2">
      <c r="A172" s="162"/>
      <c r="B172" s="162"/>
      <c r="C172" s="163"/>
      <c r="D172" s="19">
        <v>2023</v>
      </c>
      <c r="E172" s="64">
        <f>'GRI 2021'!P172</f>
        <v>26</v>
      </c>
      <c r="F172" s="65">
        <v>117</v>
      </c>
      <c r="G172" s="66">
        <f t="shared" si="2"/>
        <v>0.22222222222222221</v>
      </c>
    </row>
    <row r="173" spans="1:7" x14ac:dyDescent="0.2">
      <c r="A173" s="164">
        <v>58</v>
      </c>
      <c r="B173" s="164" t="s">
        <v>67</v>
      </c>
      <c r="C173" s="165" t="s">
        <v>68</v>
      </c>
      <c r="D173" s="22">
        <v>2021</v>
      </c>
      <c r="E173" s="79">
        <f>'GRI 2021'!P173</f>
        <v>30</v>
      </c>
      <c r="F173" s="80">
        <v>117</v>
      </c>
      <c r="G173" s="81">
        <f t="shared" si="2"/>
        <v>0.25641025641025639</v>
      </c>
    </row>
    <row r="174" spans="1:7" x14ac:dyDescent="0.2">
      <c r="A174" s="164"/>
      <c r="B174" s="164"/>
      <c r="C174" s="165"/>
      <c r="D174" s="22">
        <v>2022</v>
      </c>
      <c r="E174" s="79">
        <f>'GRI 2021'!P174</f>
        <v>22</v>
      </c>
      <c r="F174" s="80">
        <v>117</v>
      </c>
      <c r="G174" s="81">
        <f t="shared" si="2"/>
        <v>0.18803418803418803</v>
      </c>
    </row>
    <row r="175" spans="1:7" x14ac:dyDescent="0.2">
      <c r="A175" s="164"/>
      <c r="B175" s="164"/>
      <c r="C175" s="165"/>
      <c r="D175" s="22">
        <v>2023</v>
      </c>
      <c r="E175" s="79">
        <f>'GRI 2021'!P175</f>
        <v>26</v>
      </c>
      <c r="F175" s="80">
        <v>117</v>
      </c>
      <c r="G175" s="81">
        <f t="shared" si="2"/>
        <v>0.22222222222222221</v>
      </c>
    </row>
    <row r="176" spans="1:7" x14ac:dyDescent="0.2">
      <c r="A176" s="158">
        <v>59</v>
      </c>
      <c r="B176" s="158" t="s">
        <v>69</v>
      </c>
      <c r="C176" s="159" t="s">
        <v>70</v>
      </c>
      <c r="D176" s="25">
        <v>2021</v>
      </c>
      <c r="E176" s="82">
        <f>'GRI 2021'!P176</f>
        <v>33</v>
      </c>
      <c r="F176" s="83">
        <v>117</v>
      </c>
      <c r="G176" s="84">
        <f t="shared" si="2"/>
        <v>0.28205128205128205</v>
      </c>
    </row>
    <row r="177" spans="1:7" x14ac:dyDescent="0.2">
      <c r="A177" s="158"/>
      <c r="B177" s="158"/>
      <c r="C177" s="159"/>
      <c r="D177" s="25">
        <v>2022</v>
      </c>
      <c r="E177" s="82">
        <f>'GRI 2021'!P177</f>
        <v>45</v>
      </c>
      <c r="F177" s="83">
        <v>117</v>
      </c>
      <c r="G177" s="84">
        <f t="shared" si="2"/>
        <v>0.38461538461538464</v>
      </c>
    </row>
    <row r="178" spans="1:7" x14ac:dyDescent="0.2">
      <c r="A178" s="158"/>
      <c r="B178" s="158"/>
      <c r="C178" s="159"/>
      <c r="D178" s="25">
        <v>2023</v>
      </c>
      <c r="E178" s="82">
        <f>'GRI 2021'!P178</f>
        <v>44</v>
      </c>
      <c r="F178" s="83">
        <v>117</v>
      </c>
      <c r="G178" s="84">
        <f t="shared" si="2"/>
        <v>0.37606837606837606</v>
      </c>
    </row>
    <row r="179" spans="1:7" x14ac:dyDescent="0.2">
      <c r="A179" s="160">
        <v>60</v>
      </c>
      <c r="B179" s="160" t="s">
        <v>71</v>
      </c>
      <c r="C179" s="161" t="s">
        <v>72</v>
      </c>
      <c r="D179" s="28">
        <v>2021</v>
      </c>
      <c r="E179" s="31">
        <f>'GRI 2021'!P179</f>
        <v>36</v>
      </c>
      <c r="F179" s="32">
        <v>117</v>
      </c>
      <c r="G179" s="33">
        <f t="shared" si="2"/>
        <v>0.30769230769230771</v>
      </c>
    </row>
    <row r="180" spans="1:7" x14ac:dyDescent="0.2">
      <c r="A180" s="160"/>
      <c r="B180" s="160"/>
      <c r="C180" s="161"/>
      <c r="D180" s="28">
        <v>2022</v>
      </c>
      <c r="E180" s="31">
        <f>'GRI 2021'!P180</f>
        <v>30</v>
      </c>
      <c r="F180" s="32">
        <v>117</v>
      </c>
      <c r="G180" s="33">
        <f t="shared" si="2"/>
        <v>0.25641025641025639</v>
      </c>
    </row>
    <row r="181" spans="1:7" x14ac:dyDescent="0.2">
      <c r="A181" s="160"/>
      <c r="B181" s="160"/>
      <c r="C181" s="161"/>
      <c r="D181" s="28">
        <v>2023</v>
      </c>
      <c r="E181" s="31">
        <f>'GRI 2021'!P181</f>
        <v>31</v>
      </c>
      <c r="F181" s="32">
        <v>117</v>
      </c>
      <c r="G181" s="33">
        <f t="shared" si="2"/>
        <v>0.26495726495726496</v>
      </c>
    </row>
    <row r="182" spans="1:7" x14ac:dyDescent="0.2">
      <c r="A182" s="156">
        <v>61</v>
      </c>
      <c r="B182" s="156" t="s">
        <v>73</v>
      </c>
      <c r="C182" s="157" t="s">
        <v>74</v>
      </c>
      <c r="D182" s="16">
        <v>2021</v>
      </c>
      <c r="E182" s="61">
        <f>'GRI 2021'!P182</f>
        <v>26</v>
      </c>
      <c r="F182" s="62">
        <v>117</v>
      </c>
      <c r="G182" s="63">
        <f t="shared" si="2"/>
        <v>0.22222222222222221</v>
      </c>
    </row>
    <row r="183" spans="1:7" x14ac:dyDescent="0.2">
      <c r="A183" s="156"/>
      <c r="B183" s="156"/>
      <c r="C183" s="157"/>
      <c r="D183" s="16">
        <v>2022</v>
      </c>
      <c r="E183" s="61">
        <f>'GRI 2021'!P183</f>
        <v>30</v>
      </c>
      <c r="F183" s="62">
        <v>117</v>
      </c>
      <c r="G183" s="63">
        <f t="shared" si="2"/>
        <v>0.25641025641025639</v>
      </c>
    </row>
    <row r="184" spans="1:7" x14ac:dyDescent="0.2">
      <c r="A184" s="156"/>
      <c r="B184" s="156"/>
      <c r="C184" s="157"/>
      <c r="D184" s="16">
        <v>2023</v>
      </c>
      <c r="E184" s="61">
        <f>'GRI 2021'!P184</f>
        <v>29</v>
      </c>
      <c r="F184" s="62">
        <v>117</v>
      </c>
      <c r="G184" s="63">
        <f t="shared" si="2"/>
        <v>0.24786324786324787</v>
      </c>
    </row>
    <row r="185" spans="1:7" x14ac:dyDescent="0.2">
      <c r="A185" s="162">
        <v>62</v>
      </c>
      <c r="B185" s="162" t="s">
        <v>75</v>
      </c>
      <c r="C185" s="163" t="s">
        <v>76</v>
      </c>
      <c r="D185" s="19">
        <v>2021</v>
      </c>
      <c r="E185" s="64">
        <f>'GRI 2021'!P185</f>
        <v>45</v>
      </c>
      <c r="F185" s="65">
        <v>117</v>
      </c>
      <c r="G185" s="66">
        <f t="shared" si="2"/>
        <v>0.38461538461538464</v>
      </c>
    </row>
    <row r="186" spans="1:7" x14ac:dyDescent="0.2">
      <c r="A186" s="162"/>
      <c r="B186" s="162"/>
      <c r="C186" s="163"/>
      <c r="D186" s="19">
        <v>2022</v>
      </c>
      <c r="E186" s="64">
        <f>'GRI 2021'!P186</f>
        <v>44</v>
      </c>
      <c r="F186" s="65">
        <v>117</v>
      </c>
      <c r="G186" s="66">
        <f t="shared" si="2"/>
        <v>0.37606837606837606</v>
      </c>
    </row>
    <row r="187" spans="1:7" x14ac:dyDescent="0.2">
      <c r="A187" s="162"/>
      <c r="B187" s="162"/>
      <c r="C187" s="163"/>
      <c r="D187" s="19">
        <v>2023</v>
      </c>
      <c r="E187" s="64">
        <f>'GRI 2021'!P187</f>
        <v>67</v>
      </c>
      <c r="F187" s="65">
        <v>117</v>
      </c>
      <c r="G187" s="66">
        <f t="shared" si="2"/>
        <v>0.57264957264957261</v>
      </c>
    </row>
    <row r="188" spans="1:7" x14ac:dyDescent="0.2">
      <c r="A188" s="164">
        <v>63</v>
      </c>
      <c r="B188" s="164" t="s">
        <v>77</v>
      </c>
      <c r="C188" s="165" t="s">
        <v>78</v>
      </c>
      <c r="D188" s="22">
        <v>2021</v>
      </c>
      <c r="E188" s="79">
        <f>'GRI 2021'!P188</f>
        <v>27</v>
      </c>
      <c r="F188" s="80">
        <v>117</v>
      </c>
      <c r="G188" s="81">
        <f t="shared" si="2"/>
        <v>0.23076923076923078</v>
      </c>
    </row>
    <row r="189" spans="1:7" x14ac:dyDescent="0.2">
      <c r="A189" s="164"/>
      <c r="B189" s="164"/>
      <c r="C189" s="165"/>
      <c r="D189" s="22">
        <v>2022</v>
      </c>
      <c r="E189" s="79">
        <f>'GRI 2021'!P189</f>
        <v>28</v>
      </c>
      <c r="F189" s="80">
        <v>117</v>
      </c>
      <c r="G189" s="81">
        <f t="shared" si="2"/>
        <v>0.23931623931623933</v>
      </c>
    </row>
    <row r="190" spans="1:7" x14ac:dyDescent="0.2">
      <c r="A190" s="164"/>
      <c r="B190" s="164"/>
      <c r="C190" s="165"/>
      <c r="D190" s="22">
        <v>2023</v>
      </c>
      <c r="E190" s="79">
        <f>'GRI 2021'!P190</f>
        <v>43</v>
      </c>
      <c r="F190" s="80">
        <v>117</v>
      </c>
      <c r="G190" s="81">
        <f t="shared" si="2"/>
        <v>0.36752136752136755</v>
      </c>
    </row>
    <row r="191" spans="1:7" x14ac:dyDescent="0.2">
      <c r="A191" s="158">
        <v>64</v>
      </c>
      <c r="B191" s="158" t="s">
        <v>79</v>
      </c>
      <c r="C191" s="159" t="s">
        <v>80</v>
      </c>
      <c r="D191" s="25">
        <v>2021</v>
      </c>
      <c r="E191" s="82">
        <f>'GRI 2021'!P191</f>
        <v>28</v>
      </c>
      <c r="F191" s="83">
        <v>117</v>
      </c>
      <c r="G191" s="84">
        <f t="shared" si="2"/>
        <v>0.23931623931623933</v>
      </c>
    </row>
    <row r="192" spans="1:7" x14ac:dyDescent="0.2">
      <c r="A192" s="158"/>
      <c r="B192" s="158"/>
      <c r="C192" s="159"/>
      <c r="D192" s="25">
        <v>2022</v>
      </c>
      <c r="E192" s="82">
        <f>'GRI 2021'!P192</f>
        <v>26</v>
      </c>
      <c r="F192" s="83">
        <v>117</v>
      </c>
      <c r="G192" s="84">
        <f t="shared" si="2"/>
        <v>0.22222222222222221</v>
      </c>
    </row>
    <row r="193" spans="1:7" x14ac:dyDescent="0.2">
      <c r="A193" s="158"/>
      <c r="B193" s="158"/>
      <c r="C193" s="159"/>
      <c r="D193" s="25">
        <v>2023</v>
      </c>
      <c r="E193" s="82">
        <f>'GRI 2021'!P193</f>
        <v>30</v>
      </c>
      <c r="F193" s="83">
        <v>117</v>
      </c>
      <c r="G193" s="84">
        <f t="shared" si="2"/>
        <v>0.25641025641025639</v>
      </c>
    </row>
    <row r="194" spans="1:7" x14ac:dyDescent="0.2">
      <c r="A194" s="160">
        <v>65</v>
      </c>
      <c r="B194" s="160" t="s">
        <v>81</v>
      </c>
      <c r="C194" s="161" t="s">
        <v>82</v>
      </c>
      <c r="D194" s="28">
        <v>2021</v>
      </c>
      <c r="E194" s="31">
        <f>'GRI 2021'!P194</f>
        <v>41</v>
      </c>
      <c r="F194" s="32">
        <v>117</v>
      </c>
      <c r="G194" s="33">
        <f t="shared" si="2"/>
        <v>0.3504273504273504</v>
      </c>
    </row>
    <row r="195" spans="1:7" x14ac:dyDescent="0.2">
      <c r="A195" s="160"/>
      <c r="B195" s="160"/>
      <c r="C195" s="161"/>
      <c r="D195" s="28">
        <v>2022</v>
      </c>
      <c r="E195" s="31">
        <f>'GRI 2021'!P195</f>
        <v>63</v>
      </c>
      <c r="F195" s="32">
        <v>117</v>
      </c>
      <c r="G195" s="33">
        <f t="shared" ref="G195:G214" si="3">E195/F195</f>
        <v>0.53846153846153844</v>
      </c>
    </row>
    <row r="196" spans="1:7" x14ac:dyDescent="0.2">
      <c r="A196" s="160"/>
      <c r="B196" s="160"/>
      <c r="C196" s="161"/>
      <c r="D196" s="28">
        <v>2023</v>
      </c>
      <c r="E196" s="31">
        <f>'GRI 2021'!P196</f>
        <v>35</v>
      </c>
      <c r="F196" s="32">
        <v>117</v>
      </c>
      <c r="G196" s="33">
        <f t="shared" si="3"/>
        <v>0.29914529914529914</v>
      </c>
    </row>
    <row r="197" spans="1:7" x14ac:dyDescent="0.2">
      <c r="A197" s="156">
        <v>66</v>
      </c>
      <c r="B197" s="156" t="s">
        <v>83</v>
      </c>
      <c r="C197" s="157" t="s">
        <v>84</v>
      </c>
      <c r="D197" s="16">
        <v>2021</v>
      </c>
      <c r="E197" s="61">
        <f>'GRI 2021'!P197</f>
        <v>29</v>
      </c>
      <c r="F197" s="62">
        <v>117</v>
      </c>
      <c r="G197" s="63">
        <f t="shared" si="3"/>
        <v>0.24786324786324787</v>
      </c>
    </row>
    <row r="198" spans="1:7" x14ac:dyDescent="0.2">
      <c r="A198" s="156"/>
      <c r="B198" s="156"/>
      <c r="C198" s="157"/>
      <c r="D198" s="16">
        <v>2022</v>
      </c>
      <c r="E198" s="61">
        <f>'GRI 2021'!P198</f>
        <v>43</v>
      </c>
      <c r="F198" s="62">
        <v>117</v>
      </c>
      <c r="G198" s="63">
        <f t="shared" si="3"/>
        <v>0.36752136752136755</v>
      </c>
    </row>
    <row r="199" spans="1:7" x14ac:dyDescent="0.2">
      <c r="A199" s="156"/>
      <c r="B199" s="156"/>
      <c r="C199" s="157"/>
      <c r="D199" s="16">
        <v>2023</v>
      </c>
      <c r="E199" s="61">
        <f>'GRI 2021'!P199</f>
        <v>27</v>
      </c>
      <c r="F199" s="62">
        <v>117</v>
      </c>
      <c r="G199" s="63">
        <f t="shared" si="3"/>
        <v>0.23076923076923078</v>
      </c>
    </row>
    <row r="200" spans="1:7" x14ac:dyDescent="0.2">
      <c r="A200" s="162">
        <v>67</v>
      </c>
      <c r="B200" s="162" t="s">
        <v>87</v>
      </c>
      <c r="C200" s="163" t="s">
        <v>88</v>
      </c>
      <c r="D200" s="19">
        <v>2021</v>
      </c>
      <c r="E200" s="64">
        <f>'GRI 2021'!P200</f>
        <v>66</v>
      </c>
      <c r="F200" s="65">
        <v>117</v>
      </c>
      <c r="G200" s="66">
        <f t="shared" si="3"/>
        <v>0.5641025641025641</v>
      </c>
    </row>
    <row r="201" spans="1:7" x14ac:dyDescent="0.2">
      <c r="A201" s="162"/>
      <c r="B201" s="162"/>
      <c r="C201" s="163"/>
      <c r="D201" s="19">
        <v>2022</v>
      </c>
      <c r="E201" s="64">
        <f>'GRI 2021'!P201</f>
        <v>37</v>
      </c>
      <c r="F201" s="65">
        <v>117</v>
      </c>
      <c r="G201" s="66">
        <f t="shared" si="3"/>
        <v>0.31623931623931623</v>
      </c>
    </row>
    <row r="202" spans="1:7" x14ac:dyDescent="0.2">
      <c r="A202" s="162"/>
      <c r="B202" s="162"/>
      <c r="C202" s="163"/>
      <c r="D202" s="19">
        <v>2023</v>
      </c>
      <c r="E202" s="64">
        <f>'GRI 2021'!P202</f>
        <v>36</v>
      </c>
      <c r="F202" s="65">
        <v>117</v>
      </c>
      <c r="G202" s="66">
        <f t="shared" si="3"/>
        <v>0.30769230769230771</v>
      </c>
    </row>
    <row r="203" spans="1:7" x14ac:dyDescent="0.2">
      <c r="A203" s="164">
        <v>68</v>
      </c>
      <c r="B203" s="164" t="s">
        <v>89</v>
      </c>
      <c r="C203" s="165" t="s">
        <v>90</v>
      </c>
      <c r="D203" s="22">
        <v>2021</v>
      </c>
      <c r="E203" s="79">
        <f>'GRI 2021'!P203</f>
        <v>44</v>
      </c>
      <c r="F203" s="80">
        <v>117</v>
      </c>
      <c r="G203" s="81">
        <f t="shared" si="3"/>
        <v>0.37606837606837606</v>
      </c>
    </row>
    <row r="204" spans="1:7" x14ac:dyDescent="0.2">
      <c r="A204" s="164"/>
      <c r="B204" s="164"/>
      <c r="C204" s="165"/>
      <c r="D204" s="22">
        <v>2022</v>
      </c>
      <c r="E204" s="79">
        <f>'GRI 2021'!P204</f>
        <v>27</v>
      </c>
      <c r="F204" s="80">
        <v>117</v>
      </c>
      <c r="G204" s="81">
        <f t="shared" si="3"/>
        <v>0.23076923076923078</v>
      </c>
    </row>
    <row r="205" spans="1:7" x14ac:dyDescent="0.2">
      <c r="A205" s="164"/>
      <c r="B205" s="164"/>
      <c r="C205" s="165"/>
      <c r="D205" s="22">
        <v>2023</v>
      </c>
      <c r="E205" s="79">
        <f>'GRI 2021'!P205</f>
        <v>29</v>
      </c>
      <c r="F205" s="80">
        <v>117</v>
      </c>
      <c r="G205" s="81">
        <f t="shared" si="3"/>
        <v>0.24786324786324787</v>
      </c>
    </row>
    <row r="206" spans="1:7" x14ac:dyDescent="0.2">
      <c r="A206" s="158">
        <v>69</v>
      </c>
      <c r="B206" s="158" t="s">
        <v>85</v>
      </c>
      <c r="C206" s="159" t="s">
        <v>86</v>
      </c>
      <c r="D206" s="25">
        <v>2021</v>
      </c>
      <c r="E206" s="82">
        <f>'GRI 2021'!P206</f>
        <v>28</v>
      </c>
      <c r="F206" s="83">
        <v>117</v>
      </c>
      <c r="G206" s="84">
        <f t="shared" si="3"/>
        <v>0.23931623931623933</v>
      </c>
    </row>
    <row r="207" spans="1:7" x14ac:dyDescent="0.2">
      <c r="A207" s="158"/>
      <c r="B207" s="158"/>
      <c r="C207" s="159"/>
      <c r="D207" s="25">
        <v>2022</v>
      </c>
      <c r="E207" s="82">
        <f>'GRI 2021'!P207</f>
        <v>31</v>
      </c>
      <c r="F207" s="83">
        <v>117</v>
      </c>
      <c r="G207" s="84">
        <f t="shared" si="3"/>
        <v>0.26495726495726496</v>
      </c>
    </row>
    <row r="208" spans="1:7" x14ac:dyDescent="0.2">
      <c r="A208" s="158"/>
      <c r="B208" s="158"/>
      <c r="C208" s="159"/>
      <c r="D208" s="25">
        <v>2023</v>
      </c>
      <c r="E208" s="82">
        <f>'GRI 2021'!P208</f>
        <v>25</v>
      </c>
      <c r="F208" s="83">
        <v>117</v>
      </c>
      <c r="G208" s="84">
        <f t="shared" si="3"/>
        <v>0.21367521367521367</v>
      </c>
    </row>
    <row r="209" spans="1:7" x14ac:dyDescent="0.2">
      <c r="A209" s="160">
        <v>70</v>
      </c>
      <c r="B209" s="160" t="s">
        <v>91</v>
      </c>
      <c r="C209" s="161" t="s">
        <v>92</v>
      </c>
      <c r="D209" s="28">
        <v>2021</v>
      </c>
      <c r="E209" s="31">
        <f>'GRI 2021'!P209</f>
        <v>31</v>
      </c>
      <c r="F209" s="32">
        <v>117</v>
      </c>
      <c r="G209" s="33">
        <f t="shared" si="3"/>
        <v>0.26495726495726496</v>
      </c>
    </row>
    <row r="210" spans="1:7" x14ac:dyDescent="0.2">
      <c r="A210" s="160"/>
      <c r="B210" s="160"/>
      <c r="C210" s="161"/>
      <c r="D210" s="28">
        <v>2022</v>
      </c>
      <c r="E210" s="31">
        <f>'GRI 2021'!P210</f>
        <v>25</v>
      </c>
      <c r="F210" s="32">
        <v>117</v>
      </c>
      <c r="G210" s="33">
        <f t="shared" si="3"/>
        <v>0.21367521367521367</v>
      </c>
    </row>
    <row r="211" spans="1:7" x14ac:dyDescent="0.2">
      <c r="A211" s="160"/>
      <c r="B211" s="160"/>
      <c r="C211" s="161"/>
      <c r="D211" s="28">
        <v>2023</v>
      </c>
      <c r="E211" s="31">
        <f>'GRI 2021'!P211</f>
        <v>30</v>
      </c>
      <c r="F211" s="32">
        <v>117</v>
      </c>
      <c r="G211" s="33">
        <f t="shared" si="3"/>
        <v>0.25641025641025639</v>
      </c>
    </row>
    <row r="212" spans="1:7" x14ac:dyDescent="0.2">
      <c r="A212" s="156">
        <v>71</v>
      </c>
      <c r="B212" s="156" t="s">
        <v>93</v>
      </c>
      <c r="C212" s="157" t="s">
        <v>94</v>
      </c>
      <c r="D212" s="16">
        <v>2021</v>
      </c>
      <c r="E212" s="61">
        <f>'GRI 2021'!P212</f>
        <v>38</v>
      </c>
      <c r="F212" s="62">
        <v>117</v>
      </c>
      <c r="G212" s="63">
        <f t="shared" si="3"/>
        <v>0.3247863247863248</v>
      </c>
    </row>
    <row r="213" spans="1:7" x14ac:dyDescent="0.2">
      <c r="A213" s="156"/>
      <c r="B213" s="156"/>
      <c r="C213" s="157"/>
      <c r="D213" s="16">
        <v>2022</v>
      </c>
      <c r="E213" s="61">
        <f>'GRI 2021'!P213</f>
        <v>37</v>
      </c>
      <c r="F213" s="62">
        <v>117</v>
      </c>
      <c r="G213" s="63">
        <f t="shared" si="3"/>
        <v>0.31623931623931623</v>
      </c>
    </row>
    <row r="214" spans="1:7" x14ac:dyDescent="0.2">
      <c r="A214" s="156"/>
      <c r="B214" s="156"/>
      <c r="C214" s="157"/>
      <c r="D214" s="16">
        <v>2023</v>
      </c>
      <c r="E214" s="61">
        <f>'GRI 2021'!P214</f>
        <v>36</v>
      </c>
      <c r="F214" s="62">
        <v>117</v>
      </c>
      <c r="G214" s="63">
        <f t="shared" si="3"/>
        <v>0.30769230769230771</v>
      </c>
    </row>
  </sheetData>
  <mergeCells count="221">
    <mergeCell ref="A2:A4"/>
    <mergeCell ref="B2:B4"/>
    <mergeCell ref="C2:C4"/>
    <mergeCell ref="A5:A7"/>
    <mergeCell ref="B5:B7"/>
    <mergeCell ref="C5:C7"/>
    <mergeCell ref="A14:A16"/>
    <mergeCell ref="B14:B16"/>
    <mergeCell ref="C14:C16"/>
    <mergeCell ref="A17:A19"/>
    <mergeCell ref="B17:B19"/>
    <mergeCell ref="C17:C19"/>
    <mergeCell ref="A8:A10"/>
    <mergeCell ref="B8:B10"/>
    <mergeCell ref="C8:C10"/>
    <mergeCell ref="A11:A13"/>
    <mergeCell ref="B11:B13"/>
    <mergeCell ref="C11:C13"/>
    <mergeCell ref="A26:A28"/>
    <mergeCell ref="B26:B28"/>
    <mergeCell ref="C26:C28"/>
    <mergeCell ref="A29:A31"/>
    <mergeCell ref="B29:B31"/>
    <mergeCell ref="C29:C31"/>
    <mergeCell ref="A20:A22"/>
    <mergeCell ref="B20:B22"/>
    <mergeCell ref="C20:C22"/>
    <mergeCell ref="A23:A25"/>
    <mergeCell ref="B23:B25"/>
    <mergeCell ref="C23:C25"/>
    <mergeCell ref="A38:A40"/>
    <mergeCell ref="B38:B40"/>
    <mergeCell ref="C38:C40"/>
    <mergeCell ref="A41:A43"/>
    <mergeCell ref="B41:B43"/>
    <mergeCell ref="C41:C43"/>
    <mergeCell ref="A32:A34"/>
    <mergeCell ref="B32:B34"/>
    <mergeCell ref="C32:C34"/>
    <mergeCell ref="A35:A37"/>
    <mergeCell ref="B35:B37"/>
    <mergeCell ref="C35:C37"/>
    <mergeCell ref="A50:A52"/>
    <mergeCell ref="B50:B52"/>
    <mergeCell ref="C50:C52"/>
    <mergeCell ref="A53:A55"/>
    <mergeCell ref="B53:B55"/>
    <mergeCell ref="C53:C55"/>
    <mergeCell ref="A44:A46"/>
    <mergeCell ref="B44:B46"/>
    <mergeCell ref="C44:C46"/>
    <mergeCell ref="A47:A49"/>
    <mergeCell ref="B47:B49"/>
    <mergeCell ref="C47:C49"/>
    <mergeCell ref="A62:A64"/>
    <mergeCell ref="B62:B64"/>
    <mergeCell ref="C62:C64"/>
    <mergeCell ref="A65:A67"/>
    <mergeCell ref="B65:B67"/>
    <mergeCell ref="C65:C67"/>
    <mergeCell ref="A56:A58"/>
    <mergeCell ref="B56:B58"/>
    <mergeCell ref="C56:C58"/>
    <mergeCell ref="A59:A61"/>
    <mergeCell ref="B59:B61"/>
    <mergeCell ref="C59:C61"/>
    <mergeCell ref="A74:A76"/>
    <mergeCell ref="B74:B76"/>
    <mergeCell ref="C74:C76"/>
    <mergeCell ref="A77:A79"/>
    <mergeCell ref="B77:B79"/>
    <mergeCell ref="C77:C79"/>
    <mergeCell ref="A68:A70"/>
    <mergeCell ref="B68:B70"/>
    <mergeCell ref="C68:C70"/>
    <mergeCell ref="A71:A73"/>
    <mergeCell ref="B71:B73"/>
    <mergeCell ref="C71:C73"/>
    <mergeCell ref="A86:A88"/>
    <mergeCell ref="B86:B88"/>
    <mergeCell ref="C86:C88"/>
    <mergeCell ref="A89:A91"/>
    <mergeCell ref="B89:B91"/>
    <mergeCell ref="C89:C91"/>
    <mergeCell ref="A80:A82"/>
    <mergeCell ref="B80:B82"/>
    <mergeCell ref="C80:C82"/>
    <mergeCell ref="A83:A85"/>
    <mergeCell ref="B83:B85"/>
    <mergeCell ref="C83:C85"/>
    <mergeCell ref="A98:A100"/>
    <mergeCell ref="B98:B100"/>
    <mergeCell ref="C98:C100"/>
    <mergeCell ref="A101:A103"/>
    <mergeCell ref="B101:B103"/>
    <mergeCell ref="C101:C103"/>
    <mergeCell ref="A92:A94"/>
    <mergeCell ref="B92:B94"/>
    <mergeCell ref="C92:C94"/>
    <mergeCell ref="A95:A97"/>
    <mergeCell ref="B95:B97"/>
    <mergeCell ref="C95:C97"/>
    <mergeCell ref="A110:A112"/>
    <mergeCell ref="B110:B112"/>
    <mergeCell ref="C110:C112"/>
    <mergeCell ref="A113:A115"/>
    <mergeCell ref="B113:B115"/>
    <mergeCell ref="C113:C115"/>
    <mergeCell ref="A104:A106"/>
    <mergeCell ref="B104:B106"/>
    <mergeCell ref="C104:C106"/>
    <mergeCell ref="A107:A109"/>
    <mergeCell ref="B107:B109"/>
    <mergeCell ref="C107:C109"/>
    <mergeCell ref="A122:A124"/>
    <mergeCell ref="B122:B124"/>
    <mergeCell ref="C122:C124"/>
    <mergeCell ref="A125:A127"/>
    <mergeCell ref="B125:B127"/>
    <mergeCell ref="C125:C127"/>
    <mergeCell ref="A116:A118"/>
    <mergeCell ref="B116:B118"/>
    <mergeCell ref="C116:C118"/>
    <mergeCell ref="A119:A121"/>
    <mergeCell ref="B119:B121"/>
    <mergeCell ref="C119:C121"/>
    <mergeCell ref="A134:A136"/>
    <mergeCell ref="B134:B136"/>
    <mergeCell ref="C134:C136"/>
    <mergeCell ref="A137:A139"/>
    <mergeCell ref="B137:B139"/>
    <mergeCell ref="C137:C139"/>
    <mergeCell ref="A128:A130"/>
    <mergeCell ref="B128:B130"/>
    <mergeCell ref="C128:C130"/>
    <mergeCell ref="A131:A133"/>
    <mergeCell ref="B131:B133"/>
    <mergeCell ref="C131:C133"/>
    <mergeCell ref="A146:A148"/>
    <mergeCell ref="B146:B148"/>
    <mergeCell ref="C146:C148"/>
    <mergeCell ref="A149:A151"/>
    <mergeCell ref="B149:B151"/>
    <mergeCell ref="C149:C151"/>
    <mergeCell ref="A140:A142"/>
    <mergeCell ref="B140:B142"/>
    <mergeCell ref="C140:C142"/>
    <mergeCell ref="A143:A145"/>
    <mergeCell ref="B143:B145"/>
    <mergeCell ref="C143:C145"/>
    <mergeCell ref="A158:A160"/>
    <mergeCell ref="B158:B160"/>
    <mergeCell ref="C158:C160"/>
    <mergeCell ref="A161:A163"/>
    <mergeCell ref="B161:B163"/>
    <mergeCell ref="C161:C163"/>
    <mergeCell ref="A152:A154"/>
    <mergeCell ref="B152:B154"/>
    <mergeCell ref="C152:C154"/>
    <mergeCell ref="A155:A157"/>
    <mergeCell ref="B155:B157"/>
    <mergeCell ref="C155:C157"/>
    <mergeCell ref="A170:A172"/>
    <mergeCell ref="B170:B172"/>
    <mergeCell ref="C170:C172"/>
    <mergeCell ref="A173:A175"/>
    <mergeCell ref="B173:B175"/>
    <mergeCell ref="C173:C175"/>
    <mergeCell ref="A164:A166"/>
    <mergeCell ref="B164:B166"/>
    <mergeCell ref="C164:C166"/>
    <mergeCell ref="A167:A169"/>
    <mergeCell ref="B167:B169"/>
    <mergeCell ref="C167:C169"/>
    <mergeCell ref="A182:A184"/>
    <mergeCell ref="B182:B184"/>
    <mergeCell ref="C182:C184"/>
    <mergeCell ref="A185:A187"/>
    <mergeCell ref="B185:B187"/>
    <mergeCell ref="C185:C187"/>
    <mergeCell ref="A176:A178"/>
    <mergeCell ref="B176:B178"/>
    <mergeCell ref="C176:C178"/>
    <mergeCell ref="A179:A181"/>
    <mergeCell ref="B179:B181"/>
    <mergeCell ref="C179:C181"/>
    <mergeCell ref="B194:B196"/>
    <mergeCell ref="C194:C196"/>
    <mergeCell ref="A197:A199"/>
    <mergeCell ref="B197:B199"/>
    <mergeCell ref="C197:C199"/>
    <mergeCell ref="A188:A190"/>
    <mergeCell ref="B188:B190"/>
    <mergeCell ref="C188:C190"/>
    <mergeCell ref="A191:A193"/>
    <mergeCell ref="B191:B193"/>
    <mergeCell ref="C191:C193"/>
    <mergeCell ref="I2:J2"/>
    <mergeCell ref="K2:L2"/>
    <mergeCell ref="I3:J3"/>
    <mergeCell ref="K3:L3"/>
    <mergeCell ref="I4:L4"/>
    <mergeCell ref="I5:L5"/>
    <mergeCell ref="I6:L6"/>
    <mergeCell ref="I7:L7"/>
    <mergeCell ref="A212:A214"/>
    <mergeCell ref="B212:B214"/>
    <mergeCell ref="C212:C214"/>
    <mergeCell ref="A206:A208"/>
    <mergeCell ref="B206:B208"/>
    <mergeCell ref="C206:C208"/>
    <mergeCell ref="A209:A211"/>
    <mergeCell ref="B209:B211"/>
    <mergeCell ref="C209:C211"/>
    <mergeCell ref="A200:A202"/>
    <mergeCell ref="B200:B202"/>
    <mergeCell ref="C200:C202"/>
    <mergeCell ref="A203:A205"/>
    <mergeCell ref="B203:B205"/>
    <mergeCell ref="C203:C205"/>
    <mergeCell ref="A194:A196"/>
  </mergeCells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39DFB-0AAB-EE40-9DDC-83A2EA79F6D6}">
  <dimension ref="A1:I214"/>
  <sheetViews>
    <sheetView workbookViewId="0">
      <pane ySplit="1" topLeftCell="A2" activePane="bottomLeft" state="frozen"/>
      <selection pane="bottomLeft" activeCell="G1" sqref="G1"/>
    </sheetView>
  </sheetViews>
  <sheetFormatPr baseColWidth="10" defaultRowHeight="16" x14ac:dyDescent="0.2"/>
  <cols>
    <col min="1" max="1" width="3.6640625" style="1" bestFit="1" customWidth="1"/>
    <col min="2" max="2" width="7.6640625" style="1" bestFit="1" customWidth="1"/>
    <col min="3" max="3" width="43.83203125" style="1" bestFit="1" customWidth="1"/>
    <col min="4" max="4" width="7.1640625" style="1" bestFit="1" customWidth="1"/>
    <col min="5" max="5" width="14.5" style="6" bestFit="1" customWidth="1"/>
    <col min="6" max="6" width="4.6640625" style="6" bestFit="1" customWidth="1"/>
    <col min="7" max="16384" width="10.83203125" style="1"/>
  </cols>
  <sheetData>
    <row r="1" spans="1:9" s="4" customFormat="1" ht="17" x14ac:dyDescent="0.2">
      <c r="A1" s="2" t="s">
        <v>0</v>
      </c>
      <c r="B1" s="2" t="s">
        <v>1</v>
      </c>
      <c r="C1" s="3" t="s">
        <v>2</v>
      </c>
      <c r="D1" s="3" t="s">
        <v>161</v>
      </c>
      <c r="E1" s="5" t="s">
        <v>163</v>
      </c>
      <c r="F1" s="2" t="s">
        <v>168</v>
      </c>
    </row>
    <row r="2" spans="1:9" x14ac:dyDescent="0.2">
      <c r="A2" s="156">
        <v>1</v>
      </c>
      <c r="B2" s="156" t="s">
        <v>95</v>
      </c>
      <c r="C2" s="157" t="s">
        <v>96</v>
      </c>
      <c r="D2" s="16">
        <v>2021</v>
      </c>
      <c r="E2" s="60">
        <v>3</v>
      </c>
      <c r="F2" s="53">
        <f>E2</f>
        <v>3</v>
      </c>
      <c r="H2" s="153" t="s">
        <v>389</v>
      </c>
      <c r="I2" s="153"/>
    </row>
    <row r="3" spans="1:9" x14ac:dyDescent="0.2">
      <c r="A3" s="156"/>
      <c r="B3" s="156"/>
      <c r="C3" s="157"/>
      <c r="D3" s="16">
        <v>2022</v>
      </c>
      <c r="E3" s="60">
        <v>3</v>
      </c>
      <c r="F3" s="53">
        <f t="shared" ref="F3:F66" si="0">E3</f>
        <v>3</v>
      </c>
      <c r="H3" s="154" t="s">
        <v>390</v>
      </c>
      <c r="I3" s="154"/>
    </row>
    <row r="4" spans="1:9" x14ac:dyDescent="0.2">
      <c r="A4" s="156"/>
      <c r="B4" s="156"/>
      <c r="C4" s="157"/>
      <c r="D4" s="16">
        <v>2023</v>
      </c>
      <c r="E4" s="60">
        <v>3</v>
      </c>
      <c r="F4" s="53">
        <f t="shared" si="0"/>
        <v>3</v>
      </c>
      <c r="H4" s="154"/>
      <c r="I4" s="154"/>
    </row>
    <row r="5" spans="1:9" x14ac:dyDescent="0.2">
      <c r="A5" s="162">
        <v>2</v>
      </c>
      <c r="B5" s="162" t="s">
        <v>97</v>
      </c>
      <c r="C5" s="163" t="s">
        <v>98</v>
      </c>
      <c r="D5" s="19">
        <v>2021</v>
      </c>
      <c r="E5" s="67">
        <v>3</v>
      </c>
      <c r="F5" s="50">
        <f t="shared" si="0"/>
        <v>3</v>
      </c>
      <c r="H5" s="153" t="s">
        <v>391</v>
      </c>
      <c r="I5" s="153"/>
    </row>
    <row r="6" spans="1:9" x14ac:dyDescent="0.2">
      <c r="A6" s="162"/>
      <c r="B6" s="162"/>
      <c r="C6" s="163"/>
      <c r="D6" s="19">
        <v>2022</v>
      </c>
      <c r="E6" s="67">
        <v>3</v>
      </c>
      <c r="F6" s="50">
        <f t="shared" si="0"/>
        <v>3</v>
      </c>
      <c r="H6" s="154" t="s">
        <v>392</v>
      </c>
      <c r="I6" s="154"/>
    </row>
    <row r="7" spans="1:9" x14ac:dyDescent="0.2">
      <c r="A7" s="162"/>
      <c r="B7" s="162"/>
      <c r="C7" s="163"/>
      <c r="D7" s="19">
        <v>2023</v>
      </c>
      <c r="E7" s="67">
        <v>3</v>
      </c>
      <c r="F7" s="50">
        <f t="shared" si="0"/>
        <v>3</v>
      </c>
      <c r="H7" s="154" t="s">
        <v>393</v>
      </c>
      <c r="I7" s="154"/>
    </row>
    <row r="8" spans="1:9" x14ac:dyDescent="0.2">
      <c r="A8" s="164">
        <v>3</v>
      </c>
      <c r="B8" s="164" t="s">
        <v>99</v>
      </c>
      <c r="C8" s="165" t="s">
        <v>100</v>
      </c>
      <c r="D8" s="22">
        <v>2021</v>
      </c>
      <c r="E8" s="78">
        <v>3</v>
      </c>
      <c r="F8" s="44">
        <f t="shared" si="0"/>
        <v>3</v>
      </c>
      <c r="H8" s="154" t="s">
        <v>394</v>
      </c>
      <c r="I8" s="154"/>
    </row>
    <row r="9" spans="1:9" x14ac:dyDescent="0.2">
      <c r="A9" s="164"/>
      <c r="B9" s="164"/>
      <c r="C9" s="165"/>
      <c r="D9" s="22">
        <v>2022</v>
      </c>
      <c r="E9" s="78">
        <v>3</v>
      </c>
      <c r="F9" s="44">
        <f t="shared" si="0"/>
        <v>3</v>
      </c>
      <c r="H9" s="154" t="s">
        <v>395</v>
      </c>
      <c r="I9" s="154"/>
    </row>
    <row r="10" spans="1:9" x14ac:dyDescent="0.2">
      <c r="A10" s="164"/>
      <c r="B10" s="164"/>
      <c r="C10" s="165"/>
      <c r="D10" s="22">
        <v>2023</v>
      </c>
      <c r="E10" s="78">
        <v>3</v>
      </c>
      <c r="F10" s="44">
        <f t="shared" si="0"/>
        <v>3</v>
      </c>
      <c r="H10" s="154" t="s">
        <v>396</v>
      </c>
      <c r="I10" s="154"/>
    </row>
    <row r="11" spans="1:9" x14ac:dyDescent="0.2">
      <c r="A11" s="158">
        <v>4</v>
      </c>
      <c r="B11" s="158" t="s">
        <v>101</v>
      </c>
      <c r="C11" s="159" t="s">
        <v>102</v>
      </c>
      <c r="D11" s="25">
        <v>2021</v>
      </c>
      <c r="E11" s="85">
        <v>5</v>
      </c>
      <c r="F11" s="47">
        <f t="shared" si="0"/>
        <v>5</v>
      </c>
    </row>
    <row r="12" spans="1:9" x14ac:dyDescent="0.2">
      <c r="A12" s="158"/>
      <c r="B12" s="158"/>
      <c r="C12" s="159"/>
      <c r="D12" s="25">
        <v>2022</v>
      </c>
      <c r="E12" s="85">
        <v>5</v>
      </c>
      <c r="F12" s="47">
        <f t="shared" si="0"/>
        <v>5</v>
      </c>
    </row>
    <row r="13" spans="1:9" x14ac:dyDescent="0.2">
      <c r="A13" s="158"/>
      <c r="B13" s="158"/>
      <c r="C13" s="159"/>
      <c r="D13" s="25">
        <v>2023</v>
      </c>
      <c r="E13" s="85">
        <v>5</v>
      </c>
      <c r="F13" s="47">
        <f t="shared" si="0"/>
        <v>5</v>
      </c>
    </row>
    <row r="14" spans="1:9" x14ac:dyDescent="0.2">
      <c r="A14" s="160">
        <v>5</v>
      </c>
      <c r="B14" s="160" t="s">
        <v>103</v>
      </c>
      <c r="C14" s="161" t="s">
        <v>104</v>
      </c>
      <c r="D14" s="28">
        <v>2021</v>
      </c>
      <c r="E14" s="34">
        <v>4</v>
      </c>
      <c r="F14" s="35">
        <f t="shared" si="0"/>
        <v>4</v>
      </c>
    </row>
    <row r="15" spans="1:9" x14ac:dyDescent="0.2">
      <c r="A15" s="160"/>
      <c r="B15" s="160"/>
      <c r="C15" s="161"/>
      <c r="D15" s="28">
        <v>2022</v>
      </c>
      <c r="E15" s="34">
        <v>4</v>
      </c>
      <c r="F15" s="35">
        <f t="shared" si="0"/>
        <v>4</v>
      </c>
    </row>
    <row r="16" spans="1:9" x14ac:dyDescent="0.2">
      <c r="A16" s="160"/>
      <c r="B16" s="160"/>
      <c r="C16" s="161"/>
      <c r="D16" s="28">
        <v>2023</v>
      </c>
      <c r="E16" s="34">
        <v>4</v>
      </c>
      <c r="F16" s="35">
        <f t="shared" si="0"/>
        <v>4</v>
      </c>
    </row>
    <row r="17" spans="1:6" x14ac:dyDescent="0.2">
      <c r="A17" s="156">
        <v>6</v>
      </c>
      <c r="B17" s="156" t="s">
        <v>105</v>
      </c>
      <c r="C17" s="157" t="s">
        <v>106</v>
      </c>
      <c r="D17" s="16">
        <v>2021</v>
      </c>
      <c r="E17" s="60">
        <v>3</v>
      </c>
      <c r="F17" s="53">
        <f t="shared" si="0"/>
        <v>3</v>
      </c>
    </row>
    <row r="18" spans="1:6" x14ac:dyDescent="0.2">
      <c r="A18" s="156"/>
      <c r="B18" s="156"/>
      <c r="C18" s="157"/>
      <c r="D18" s="16">
        <v>2022</v>
      </c>
      <c r="E18" s="60">
        <v>3</v>
      </c>
      <c r="F18" s="53">
        <f t="shared" si="0"/>
        <v>3</v>
      </c>
    </row>
    <row r="19" spans="1:6" x14ac:dyDescent="0.2">
      <c r="A19" s="156"/>
      <c r="B19" s="156"/>
      <c r="C19" s="157"/>
      <c r="D19" s="16">
        <v>2023</v>
      </c>
      <c r="E19" s="60">
        <v>3</v>
      </c>
      <c r="F19" s="53">
        <f t="shared" si="0"/>
        <v>3</v>
      </c>
    </row>
    <row r="20" spans="1:6" x14ac:dyDescent="0.2">
      <c r="A20" s="162">
        <v>7</v>
      </c>
      <c r="B20" s="162" t="s">
        <v>107</v>
      </c>
      <c r="C20" s="163" t="s">
        <v>108</v>
      </c>
      <c r="D20" s="19">
        <v>2021</v>
      </c>
      <c r="E20" s="67">
        <v>4</v>
      </c>
      <c r="F20" s="50">
        <f t="shared" si="0"/>
        <v>4</v>
      </c>
    </row>
    <row r="21" spans="1:6" x14ac:dyDescent="0.2">
      <c r="A21" s="162"/>
      <c r="B21" s="162"/>
      <c r="C21" s="163"/>
      <c r="D21" s="19">
        <v>2022</v>
      </c>
      <c r="E21" s="67">
        <v>4</v>
      </c>
      <c r="F21" s="50">
        <f t="shared" si="0"/>
        <v>4</v>
      </c>
    </row>
    <row r="22" spans="1:6" x14ac:dyDescent="0.2">
      <c r="A22" s="162"/>
      <c r="B22" s="162"/>
      <c r="C22" s="163"/>
      <c r="D22" s="19">
        <v>2023</v>
      </c>
      <c r="E22" s="67">
        <v>4</v>
      </c>
      <c r="F22" s="50">
        <f t="shared" si="0"/>
        <v>4</v>
      </c>
    </row>
    <row r="23" spans="1:6" x14ac:dyDescent="0.2">
      <c r="A23" s="164">
        <v>8</v>
      </c>
      <c r="B23" s="164" t="s">
        <v>109</v>
      </c>
      <c r="C23" s="165" t="s">
        <v>110</v>
      </c>
      <c r="D23" s="22">
        <v>2021</v>
      </c>
      <c r="E23" s="78">
        <v>3</v>
      </c>
      <c r="F23" s="44">
        <f t="shared" si="0"/>
        <v>3</v>
      </c>
    </row>
    <row r="24" spans="1:6" x14ac:dyDescent="0.2">
      <c r="A24" s="164"/>
      <c r="B24" s="164"/>
      <c r="C24" s="165"/>
      <c r="D24" s="22">
        <v>2022</v>
      </c>
      <c r="E24" s="78">
        <v>3</v>
      </c>
      <c r="F24" s="44">
        <f t="shared" si="0"/>
        <v>3</v>
      </c>
    </row>
    <row r="25" spans="1:6" x14ac:dyDescent="0.2">
      <c r="A25" s="164"/>
      <c r="B25" s="164"/>
      <c r="C25" s="165"/>
      <c r="D25" s="22">
        <v>2023</v>
      </c>
      <c r="E25" s="78">
        <v>3</v>
      </c>
      <c r="F25" s="44">
        <f t="shared" si="0"/>
        <v>3</v>
      </c>
    </row>
    <row r="26" spans="1:6" x14ac:dyDescent="0.2">
      <c r="A26" s="158">
        <v>9</v>
      </c>
      <c r="B26" s="158" t="s">
        <v>111</v>
      </c>
      <c r="C26" s="159" t="s">
        <v>112</v>
      </c>
      <c r="D26" s="25">
        <v>2021</v>
      </c>
      <c r="E26" s="85">
        <v>3</v>
      </c>
      <c r="F26" s="47">
        <f t="shared" si="0"/>
        <v>3</v>
      </c>
    </row>
    <row r="27" spans="1:6" x14ac:dyDescent="0.2">
      <c r="A27" s="158"/>
      <c r="B27" s="158"/>
      <c r="C27" s="159"/>
      <c r="D27" s="25">
        <v>2022</v>
      </c>
      <c r="E27" s="85">
        <v>3</v>
      </c>
      <c r="F27" s="47">
        <f t="shared" si="0"/>
        <v>3</v>
      </c>
    </row>
    <row r="28" spans="1:6" x14ac:dyDescent="0.2">
      <c r="A28" s="158"/>
      <c r="B28" s="158"/>
      <c r="C28" s="159"/>
      <c r="D28" s="25">
        <v>2023</v>
      </c>
      <c r="E28" s="85">
        <v>3</v>
      </c>
      <c r="F28" s="47">
        <f t="shared" si="0"/>
        <v>3</v>
      </c>
    </row>
    <row r="29" spans="1:6" x14ac:dyDescent="0.2">
      <c r="A29" s="160">
        <v>10</v>
      </c>
      <c r="B29" s="160" t="s">
        <v>113</v>
      </c>
      <c r="C29" s="161" t="s">
        <v>114</v>
      </c>
      <c r="D29" s="28">
        <v>2021</v>
      </c>
      <c r="E29" s="34">
        <v>4</v>
      </c>
      <c r="F29" s="35">
        <f t="shared" si="0"/>
        <v>4</v>
      </c>
    </row>
    <row r="30" spans="1:6" x14ac:dyDescent="0.2">
      <c r="A30" s="160"/>
      <c r="B30" s="160"/>
      <c r="C30" s="161"/>
      <c r="D30" s="28">
        <v>2022</v>
      </c>
      <c r="E30" s="34">
        <v>4</v>
      </c>
      <c r="F30" s="35">
        <f t="shared" si="0"/>
        <v>4</v>
      </c>
    </row>
    <row r="31" spans="1:6" x14ac:dyDescent="0.2">
      <c r="A31" s="160"/>
      <c r="B31" s="160"/>
      <c r="C31" s="161"/>
      <c r="D31" s="28">
        <v>2023</v>
      </c>
      <c r="E31" s="34">
        <v>4</v>
      </c>
      <c r="F31" s="35">
        <f t="shared" si="0"/>
        <v>4</v>
      </c>
    </row>
    <row r="32" spans="1:6" x14ac:dyDescent="0.2">
      <c r="A32" s="156">
        <v>11</v>
      </c>
      <c r="B32" s="156" t="s">
        <v>115</v>
      </c>
      <c r="C32" s="157" t="s">
        <v>116</v>
      </c>
      <c r="D32" s="16">
        <v>2021</v>
      </c>
      <c r="E32" s="60">
        <v>4</v>
      </c>
      <c r="F32" s="53">
        <f t="shared" si="0"/>
        <v>4</v>
      </c>
    </row>
    <row r="33" spans="1:6" x14ac:dyDescent="0.2">
      <c r="A33" s="156"/>
      <c r="B33" s="156"/>
      <c r="C33" s="157"/>
      <c r="D33" s="16">
        <v>2022</v>
      </c>
      <c r="E33" s="60">
        <v>4</v>
      </c>
      <c r="F33" s="53">
        <f t="shared" si="0"/>
        <v>4</v>
      </c>
    </row>
    <row r="34" spans="1:6" x14ac:dyDescent="0.2">
      <c r="A34" s="156"/>
      <c r="B34" s="156"/>
      <c r="C34" s="157"/>
      <c r="D34" s="16">
        <v>2023</v>
      </c>
      <c r="E34" s="60">
        <v>4</v>
      </c>
      <c r="F34" s="53">
        <f t="shared" si="0"/>
        <v>4</v>
      </c>
    </row>
    <row r="35" spans="1:6" x14ac:dyDescent="0.2">
      <c r="A35" s="162">
        <v>12</v>
      </c>
      <c r="B35" s="162" t="s">
        <v>117</v>
      </c>
      <c r="C35" s="163" t="s">
        <v>118</v>
      </c>
      <c r="D35" s="19">
        <v>2021</v>
      </c>
      <c r="E35" s="67">
        <v>3</v>
      </c>
      <c r="F35" s="50">
        <f t="shared" si="0"/>
        <v>3</v>
      </c>
    </row>
    <row r="36" spans="1:6" x14ac:dyDescent="0.2">
      <c r="A36" s="162"/>
      <c r="B36" s="162"/>
      <c r="C36" s="163"/>
      <c r="D36" s="19">
        <v>2022</v>
      </c>
      <c r="E36" s="67">
        <v>3</v>
      </c>
      <c r="F36" s="50">
        <f t="shared" si="0"/>
        <v>3</v>
      </c>
    </row>
    <row r="37" spans="1:6" x14ac:dyDescent="0.2">
      <c r="A37" s="162"/>
      <c r="B37" s="162"/>
      <c r="C37" s="163"/>
      <c r="D37" s="19">
        <v>2023</v>
      </c>
      <c r="E37" s="67">
        <v>3</v>
      </c>
      <c r="F37" s="50">
        <f t="shared" si="0"/>
        <v>3</v>
      </c>
    </row>
    <row r="38" spans="1:6" x14ac:dyDescent="0.2">
      <c r="A38" s="164">
        <v>13</v>
      </c>
      <c r="B38" s="164" t="s">
        <v>119</v>
      </c>
      <c r="C38" s="165" t="s">
        <v>120</v>
      </c>
      <c r="D38" s="22">
        <v>2021</v>
      </c>
      <c r="E38" s="78">
        <v>3</v>
      </c>
      <c r="F38" s="44">
        <f t="shared" si="0"/>
        <v>3</v>
      </c>
    </row>
    <row r="39" spans="1:6" x14ac:dyDescent="0.2">
      <c r="A39" s="164"/>
      <c r="B39" s="164"/>
      <c r="C39" s="165"/>
      <c r="D39" s="22">
        <v>2022</v>
      </c>
      <c r="E39" s="78">
        <v>3</v>
      </c>
      <c r="F39" s="44">
        <f t="shared" si="0"/>
        <v>3</v>
      </c>
    </row>
    <row r="40" spans="1:6" x14ac:dyDescent="0.2">
      <c r="A40" s="164"/>
      <c r="B40" s="164"/>
      <c r="C40" s="165"/>
      <c r="D40" s="22">
        <v>2023</v>
      </c>
      <c r="E40" s="78">
        <v>3</v>
      </c>
      <c r="F40" s="44">
        <f t="shared" si="0"/>
        <v>3</v>
      </c>
    </row>
    <row r="41" spans="1:6" x14ac:dyDescent="0.2">
      <c r="A41" s="158">
        <v>14</v>
      </c>
      <c r="B41" s="158" t="s">
        <v>121</v>
      </c>
      <c r="C41" s="159" t="s">
        <v>122</v>
      </c>
      <c r="D41" s="25">
        <v>2021</v>
      </c>
      <c r="E41" s="85">
        <v>3</v>
      </c>
      <c r="F41" s="47">
        <f t="shared" si="0"/>
        <v>3</v>
      </c>
    </row>
    <row r="42" spans="1:6" x14ac:dyDescent="0.2">
      <c r="A42" s="158"/>
      <c r="B42" s="158"/>
      <c r="C42" s="159"/>
      <c r="D42" s="25">
        <v>2022</v>
      </c>
      <c r="E42" s="85">
        <v>3</v>
      </c>
      <c r="F42" s="47">
        <f t="shared" si="0"/>
        <v>3</v>
      </c>
    </row>
    <row r="43" spans="1:6" x14ac:dyDescent="0.2">
      <c r="A43" s="158"/>
      <c r="B43" s="158"/>
      <c r="C43" s="159"/>
      <c r="D43" s="25">
        <v>2023</v>
      </c>
      <c r="E43" s="85">
        <v>3</v>
      </c>
      <c r="F43" s="47">
        <f t="shared" si="0"/>
        <v>3</v>
      </c>
    </row>
    <row r="44" spans="1:6" x14ac:dyDescent="0.2">
      <c r="A44" s="160">
        <v>15</v>
      </c>
      <c r="B44" s="160" t="s">
        <v>123</v>
      </c>
      <c r="C44" s="161" t="s">
        <v>124</v>
      </c>
      <c r="D44" s="28">
        <v>2021</v>
      </c>
      <c r="E44" s="34">
        <v>4</v>
      </c>
      <c r="F44" s="35">
        <f t="shared" si="0"/>
        <v>4</v>
      </c>
    </row>
    <row r="45" spans="1:6" x14ac:dyDescent="0.2">
      <c r="A45" s="160"/>
      <c r="B45" s="160"/>
      <c r="C45" s="161"/>
      <c r="D45" s="28">
        <v>2022</v>
      </c>
      <c r="E45" s="34">
        <v>4</v>
      </c>
      <c r="F45" s="35">
        <f t="shared" si="0"/>
        <v>4</v>
      </c>
    </row>
    <row r="46" spans="1:6" x14ac:dyDescent="0.2">
      <c r="A46" s="160"/>
      <c r="B46" s="160"/>
      <c r="C46" s="161"/>
      <c r="D46" s="28">
        <v>2023</v>
      </c>
      <c r="E46" s="34">
        <v>4</v>
      </c>
      <c r="F46" s="35">
        <f t="shared" si="0"/>
        <v>4</v>
      </c>
    </row>
    <row r="47" spans="1:6" x14ac:dyDescent="0.2">
      <c r="A47" s="156">
        <v>16</v>
      </c>
      <c r="B47" s="156" t="s">
        <v>125</v>
      </c>
      <c r="C47" s="157" t="s">
        <v>126</v>
      </c>
      <c r="D47" s="16">
        <v>2021</v>
      </c>
      <c r="E47" s="60">
        <v>4</v>
      </c>
      <c r="F47" s="53">
        <f t="shared" si="0"/>
        <v>4</v>
      </c>
    </row>
    <row r="48" spans="1:6" x14ac:dyDescent="0.2">
      <c r="A48" s="156"/>
      <c r="B48" s="156"/>
      <c r="C48" s="157"/>
      <c r="D48" s="16">
        <v>2022</v>
      </c>
      <c r="E48" s="60">
        <v>4</v>
      </c>
      <c r="F48" s="53">
        <f t="shared" si="0"/>
        <v>4</v>
      </c>
    </row>
    <row r="49" spans="1:6" x14ac:dyDescent="0.2">
      <c r="A49" s="156"/>
      <c r="B49" s="156"/>
      <c r="C49" s="157"/>
      <c r="D49" s="16">
        <v>2023</v>
      </c>
      <c r="E49" s="60">
        <v>4</v>
      </c>
      <c r="F49" s="53">
        <f t="shared" si="0"/>
        <v>4</v>
      </c>
    </row>
    <row r="50" spans="1:6" x14ac:dyDescent="0.2">
      <c r="A50" s="162">
        <v>17</v>
      </c>
      <c r="B50" s="162" t="s">
        <v>127</v>
      </c>
      <c r="C50" s="163" t="s">
        <v>128</v>
      </c>
      <c r="D50" s="19">
        <v>2021</v>
      </c>
      <c r="E50" s="67">
        <v>3</v>
      </c>
      <c r="F50" s="50">
        <f t="shared" si="0"/>
        <v>3</v>
      </c>
    </row>
    <row r="51" spans="1:6" x14ac:dyDescent="0.2">
      <c r="A51" s="162"/>
      <c r="B51" s="162"/>
      <c r="C51" s="163"/>
      <c r="D51" s="19">
        <v>2022</v>
      </c>
      <c r="E51" s="67">
        <v>3</v>
      </c>
      <c r="F51" s="50">
        <f t="shared" si="0"/>
        <v>3</v>
      </c>
    </row>
    <row r="52" spans="1:6" x14ac:dyDescent="0.2">
      <c r="A52" s="162"/>
      <c r="B52" s="162"/>
      <c r="C52" s="163"/>
      <c r="D52" s="19">
        <v>2023</v>
      </c>
      <c r="E52" s="67">
        <v>3</v>
      </c>
      <c r="F52" s="50">
        <f t="shared" si="0"/>
        <v>3</v>
      </c>
    </row>
    <row r="53" spans="1:6" x14ac:dyDescent="0.2">
      <c r="A53" s="164">
        <v>18</v>
      </c>
      <c r="B53" s="164" t="s">
        <v>129</v>
      </c>
      <c r="C53" s="165" t="s">
        <v>130</v>
      </c>
      <c r="D53" s="22">
        <v>2021</v>
      </c>
      <c r="E53" s="78">
        <v>3</v>
      </c>
      <c r="F53" s="44">
        <f t="shared" si="0"/>
        <v>3</v>
      </c>
    </row>
    <row r="54" spans="1:6" x14ac:dyDescent="0.2">
      <c r="A54" s="164"/>
      <c r="B54" s="164"/>
      <c r="C54" s="165"/>
      <c r="D54" s="22">
        <v>2022</v>
      </c>
      <c r="E54" s="78">
        <v>3</v>
      </c>
      <c r="F54" s="44">
        <f t="shared" si="0"/>
        <v>3</v>
      </c>
    </row>
    <row r="55" spans="1:6" x14ac:dyDescent="0.2">
      <c r="A55" s="164"/>
      <c r="B55" s="164"/>
      <c r="C55" s="165"/>
      <c r="D55" s="22">
        <v>2023</v>
      </c>
      <c r="E55" s="78">
        <v>3</v>
      </c>
      <c r="F55" s="44">
        <f t="shared" si="0"/>
        <v>3</v>
      </c>
    </row>
    <row r="56" spans="1:6" x14ac:dyDescent="0.2">
      <c r="A56" s="158">
        <v>19</v>
      </c>
      <c r="B56" s="158" t="s">
        <v>131</v>
      </c>
      <c r="C56" s="159" t="s">
        <v>132</v>
      </c>
      <c r="D56" s="25">
        <v>2021</v>
      </c>
      <c r="E56" s="85">
        <v>4</v>
      </c>
      <c r="F56" s="47">
        <f t="shared" si="0"/>
        <v>4</v>
      </c>
    </row>
    <row r="57" spans="1:6" x14ac:dyDescent="0.2">
      <c r="A57" s="158"/>
      <c r="B57" s="158"/>
      <c r="C57" s="159"/>
      <c r="D57" s="25">
        <v>2022</v>
      </c>
      <c r="E57" s="85">
        <v>4</v>
      </c>
      <c r="F57" s="47">
        <f t="shared" si="0"/>
        <v>4</v>
      </c>
    </row>
    <row r="58" spans="1:6" x14ac:dyDescent="0.2">
      <c r="A58" s="158"/>
      <c r="B58" s="158"/>
      <c r="C58" s="159"/>
      <c r="D58" s="25">
        <v>2023</v>
      </c>
      <c r="E58" s="85">
        <v>4</v>
      </c>
      <c r="F58" s="47">
        <f t="shared" si="0"/>
        <v>4</v>
      </c>
    </row>
    <row r="59" spans="1:6" x14ac:dyDescent="0.2">
      <c r="A59" s="160">
        <v>20</v>
      </c>
      <c r="B59" s="160" t="s">
        <v>133</v>
      </c>
      <c r="C59" s="161" t="s">
        <v>134</v>
      </c>
      <c r="D59" s="28">
        <v>2021</v>
      </c>
      <c r="E59" s="34">
        <v>3</v>
      </c>
      <c r="F59" s="35">
        <f t="shared" si="0"/>
        <v>3</v>
      </c>
    </row>
    <row r="60" spans="1:6" x14ac:dyDescent="0.2">
      <c r="A60" s="160"/>
      <c r="B60" s="160"/>
      <c r="C60" s="161"/>
      <c r="D60" s="28">
        <v>2022</v>
      </c>
      <c r="E60" s="34">
        <v>3</v>
      </c>
      <c r="F60" s="35">
        <f t="shared" si="0"/>
        <v>3</v>
      </c>
    </row>
    <row r="61" spans="1:6" x14ac:dyDescent="0.2">
      <c r="A61" s="160"/>
      <c r="B61" s="160"/>
      <c r="C61" s="161"/>
      <c r="D61" s="28">
        <v>2023</v>
      </c>
      <c r="E61" s="34">
        <v>3</v>
      </c>
      <c r="F61" s="35">
        <f t="shared" si="0"/>
        <v>3</v>
      </c>
    </row>
    <row r="62" spans="1:6" x14ac:dyDescent="0.2">
      <c r="A62" s="156">
        <v>21</v>
      </c>
      <c r="B62" s="156" t="s">
        <v>135</v>
      </c>
      <c r="C62" s="157" t="s">
        <v>144</v>
      </c>
      <c r="D62" s="16">
        <v>2021</v>
      </c>
      <c r="E62" s="60">
        <v>3</v>
      </c>
      <c r="F62" s="53">
        <f t="shared" si="0"/>
        <v>3</v>
      </c>
    </row>
    <row r="63" spans="1:6" x14ac:dyDescent="0.2">
      <c r="A63" s="156"/>
      <c r="B63" s="156"/>
      <c r="C63" s="157"/>
      <c r="D63" s="16">
        <v>2022</v>
      </c>
      <c r="E63" s="60">
        <v>3</v>
      </c>
      <c r="F63" s="53">
        <f t="shared" si="0"/>
        <v>3</v>
      </c>
    </row>
    <row r="64" spans="1:6" x14ac:dyDescent="0.2">
      <c r="A64" s="156"/>
      <c r="B64" s="156"/>
      <c r="C64" s="157"/>
      <c r="D64" s="16">
        <v>2023</v>
      </c>
      <c r="E64" s="60">
        <v>3</v>
      </c>
      <c r="F64" s="53">
        <f t="shared" si="0"/>
        <v>3</v>
      </c>
    </row>
    <row r="65" spans="1:6" x14ac:dyDescent="0.2">
      <c r="A65" s="162">
        <v>22</v>
      </c>
      <c r="B65" s="162" t="s">
        <v>136</v>
      </c>
      <c r="C65" s="163" t="s">
        <v>137</v>
      </c>
      <c r="D65" s="19">
        <v>2021</v>
      </c>
      <c r="E65" s="67">
        <v>3</v>
      </c>
      <c r="F65" s="50">
        <f t="shared" si="0"/>
        <v>3</v>
      </c>
    </row>
    <row r="66" spans="1:6" x14ac:dyDescent="0.2">
      <c r="A66" s="162"/>
      <c r="B66" s="162"/>
      <c r="C66" s="163"/>
      <c r="D66" s="19">
        <v>2022</v>
      </c>
      <c r="E66" s="67">
        <v>3</v>
      </c>
      <c r="F66" s="50">
        <f t="shared" si="0"/>
        <v>3</v>
      </c>
    </row>
    <row r="67" spans="1:6" x14ac:dyDescent="0.2">
      <c r="A67" s="162"/>
      <c r="B67" s="162"/>
      <c r="C67" s="163"/>
      <c r="D67" s="19">
        <v>2023</v>
      </c>
      <c r="E67" s="67">
        <v>3</v>
      </c>
      <c r="F67" s="50">
        <f t="shared" ref="F67:F130" si="1">E67</f>
        <v>3</v>
      </c>
    </row>
    <row r="68" spans="1:6" x14ac:dyDescent="0.2">
      <c r="A68" s="164">
        <v>23</v>
      </c>
      <c r="B68" s="164" t="s">
        <v>138</v>
      </c>
      <c r="C68" s="165" t="s">
        <v>139</v>
      </c>
      <c r="D68" s="22">
        <v>2021</v>
      </c>
      <c r="E68" s="78">
        <v>3</v>
      </c>
      <c r="F68" s="44">
        <f t="shared" si="1"/>
        <v>3</v>
      </c>
    </row>
    <row r="69" spans="1:6" x14ac:dyDescent="0.2">
      <c r="A69" s="164"/>
      <c r="B69" s="164"/>
      <c r="C69" s="165"/>
      <c r="D69" s="22">
        <v>2022</v>
      </c>
      <c r="E69" s="78">
        <v>3</v>
      </c>
      <c r="F69" s="44">
        <f t="shared" si="1"/>
        <v>3</v>
      </c>
    </row>
    <row r="70" spans="1:6" x14ac:dyDescent="0.2">
      <c r="A70" s="164"/>
      <c r="B70" s="164"/>
      <c r="C70" s="165"/>
      <c r="D70" s="22">
        <v>2023</v>
      </c>
      <c r="E70" s="78">
        <v>3</v>
      </c>
      <c r="F70" s="44">
        <f t="shared" si="1"/>
        <v>3</v>
      </c>
    </row>
    <row r="71" spans="1:6" x14ac:dyDescent="0.2">
      <c r="A71" s="158">
        <v>24</v>
      </c>
      <c r="B71" s="158" t="s">
        <v>140</v>
      </c>
      <c r="C71" s="159" t="s">
        <v>141</v>
      </c>
      <c r="D71" s="25">
        <v>2021</v>
      </c>
      <c r="E71" s="85">
        <v>3</v>
      </c>
      <c r="F71" s="47">
        <f t="shared" si="1"/>
        <v>3</v>
      </c>
    </row>
    <row r="72" spans="1:6" x14ac:dyDescent="0.2">
      <c r="A72" s="158"/>
      <c r="B72" s="158"/>
      <c r="C72" s="159"/>
      <c r="D72" s="25">
        <v>2022</v>
      </c>
      <c r="E72" s="85">
        <v>3</v>
      </c>
      <c r="F72" s="47">
        <f t="shared" si="1"/>
        <v>3</v>
      </c>
    </row>
    <row r="73" spans="1:6" x14ac:dyDescent="0.2">
      <c r="A73" s="158"/>
      <c r="B73" s="158"/>
      <c r="C73" s="159"/>
      <c r="D73" s="25">
        <v>2023</v>
      </c>
      <c r="E73" s="85">
        <v>3</v>
      </c>
      <c r="F73" s="47">
        <f t="shared" si="1"/>
        <v>3</v>
      </c>
    </row>
    <row r="74" spans="1:6" x14ac:dyDescent="0.2">
      <c r="A74" s="160">
        <v>25</v>
      </c>
      <c r="B74" s="160" t="s">
        <v>142</v>
      </c>
      <c r="C74" s="161" t="s">
        <v>143</v>
      </c>
      <c r="D74" s="28">
        <v>2021</v>
      </c>
      <c r="E74" s="34">
        <v>4</v>
      </c>
      <c r="F74" s="35">
        <f t="shared" si="1"/>
        <v>4</v>
      </c>
    </row>
    <row r="75" spans="1:6" x14ac:dyDescent="0.2">
      <c r="A75" s="160"/>
      <c r="B75" s="160"/>
      <c r="C75" s="161"/>
      <c r="D75" s="28">
        <v>2022</v>
      </c>
      <c r="E75" s="34">
        <v>4</v>
      </c>
      <c r="F75" s="35">
        <f t="shared" si="1"/>
        <v>4</v>
      </c>
    </row>
    <row r="76" spans="1:6" x14ac:dyDescent="0.2">
      <c r="A76" s="160"/>
      <c r="B76" s="160"/>
      <c r="C76" s="161"/>
      <c r="D76" s="28">
        <v>2023</v>
      </c>
      <c r="E76" s="34">
        <v>4</v>
      </c>
      <c r="F76" s="35">
        <f t="shared" si="1"/>
        <v>4</v>
      </c>
    </row>
    <row r="77" spans="1:6" x14ac:dyDescent="0.2">
      <c r="A77" s="156">
        <v>26</v>
      </c>
      <c r="B77" s="156" t="s">
        <v>3</v>
      </c>
      <c r="C77" s="157" t="s">
        <v>4</v>
      </c>
      <c r="D77" s="16">
        <v>2021</v>
      </c>
      <c r="E77" s="60">
        <v>3</v>
      </c>
      <c r="F77" s="53">
        <f t="shared" si="1"/>
        <v>3</v>
      </c>
    </row>
    <row r="78" spans="1:6" x14ac:dyDescent="0.2">
      <c r="A78" s="156"/>
      <c r="B78" s="156"/>
      <c r="C78" s="157"/>
      <c r="D78" s="16">
        <v>2022</v>
      </c>
      <c r="E78" s="60">
        <v>3</v>
      </c>
      <c r="F78" s="53">
        <f t="shared" si="1"/>
        <v>3</v>
      </c>
    </row>
    <row r="79" spans="1:6" x14ac:dyDescent="0.2">
      <c r="A79" s="156"/>
      <c r="B79" s="156"/>
      <c r="C79" s="157"/>
      <c r="D79" s="16">
        <v>2023</v>
      </c>
      <c r="E79" s="60">
        <v>3</v>
      </c>
      <c r="F79" s="53">
        <f t="shared" si="1"/>
        <v>3</v>
      </c>
    </row>
    <row r="80" spans="1:6" x14ac:dyDescent="0.2">
      <c r="A80" s="162">
        <v>27</v>
      </c>
      <c r="B80" s="162" t="s">
        <v>5</v>
      </c>
      <c r="C80" s="163" t="s">
        <v>6</v>
      </c>
      <c r="D80" s="19">
        <v>2021</v>
      </c>
      <c r="E80" s="67">
        <v>3</v>
      </c>
      <c r="F80" s="50">
        <f t="shared" si="1"/>
        <v>3</v>
      </c>
    </row>
    <row r="81" spans="1:6" x14ac:dyDescent="0.2">
      <c r="A81" s="162"/>
      <c r="B81" s="162"/>
      <c r="C81" s="163"/>
      <c r="D81" s="19">
        <v>2022</v>
      </c>
      <c r="E81" s="67">
        <v>3</v>
      </c>
      <c r="F81" s="50">
        <f t="shared" si="1"/>
        <v>3</v>
      </c>
    </row>
    <row r="82" spans="1:6" x14ac:dyDescent="0.2">
      <c r="A82" s="162"/>
      <c r="B82" s="162"/>
      <c r="C82" s="163"/>
      <c r="D82" s="19">
        <v>2023</v>
      </c>
      <c r="E82" s="67">
        <v>3</v>
      </c>
      <c r="F82" s="50">
        <f t="shared" si="1"/>
        <v>3</v>
      </c>
    </row>
    <row r="83" spans="1:6" x14ac:dyDescent="0.2">
      <c r="A83" s="164">
        <v>28</v>
      </c>
      <c r="B83" s="164" t="s">
        <v>7</v>
      </c>
      <c r="C83" s="165" t="s">
        <v>8</v>
      </c>
      <c r="D83" s="22">
        <v>2021</v>
      </c>
      <c r="E83" s="78">
        <v>3</v>
      </c>
      <c r="F83" s="44">
        <f t="shared" si="1"/>
        <v>3</v>
      </c>
    </row>
    <row r="84" spans="1:6" x14ac:dyDescent="0.2">
      <c r="A84" s="164"/>
      <c r="B84" s="164"/>
      <c r="C84" s="165"/>
      <c r="D84" s="22">
        <v>2022</v>
      </c>
      <c r="E84" s="78">
        <v>3</v>
      </c>
      <c r="F84" s="44">
        <f t="shared" si="1"/>
        <v>3</v>
      </c>
    </row>
    <row r="85" spans="1:6" x14ac:dyDescent="0.2">
      <c r="A85" s="164"/>
      <c r="B85" s="164"/>
      <c r="C85" s="165"/>
      <c r="D85" s="22">
        <v>2023</v>
      </c>
      <c r="E85" s="78">
        <v>3</v>
      </c>
      <c r="F85" s="44">
        <f t="shared" si="1"/>
        <v>3</v>
      </c>
    </row>
    <row r="86" spans="1:6" x14ac:dyDescent="0.2">
      <c r="A86" s="158">
        <v>29</v>
      </c>
      <c r="B86" s="158" t="s">
        <v>9</v>
      </c>
      <c r="C86" s="159" t="s">
        <v>10</v>
      </c>
      <c r="D86" s="25">
        <v>2021</v>
      </c>
      <c r="E86" s="85">
        <v>3</v>
      </c>
      <c r="F86" s="47">
        <f t="shared" si="1"/>
        <v>3</v>
      </c>
    </row>
    <row r="87" spans="1:6" x14ac:dyDescent="0.2">
      <c r="A87" s="158"/>
      <c r="B87" s="158"/>
      <c r="C87" s="159"/>
      <c r="D87" s="25">
        <v>2022</v>
      </c>
      <c r="E87" s="85">
        <v>3</v>
      </c>
      <c r="F87" s="47">
        <f t="shared" si="1"/>
        <v>3</v>
      </c>
    </row>
    <row r="88" spans="1:6" x14ac:dyDescent="0.2">
      <c r="A88" s="158"/>
      <c r="B88" s="158"/>
      <c r="C88" s="159"/>
      <c r="D88" s="25">
        <v>2023</v>
      </c>
      <c r="E88" s="85">
        <v>3</v>
      </c>
      <c r="F88" s="47">
        <f t="shared" si="1"/>
        <v>3</v>
      </c>
    </row>
    <row r="89" spans="1:6" x14ac:dyDescent="0.2">
      <c r="A89" s="160">
        <v>30</v>
      </c>
      <c r="B89" s="160" t="s">
        <v>11</v>
      </c>
      <c r="C89" s="161" t="s">
        <v>12</v>
      </c>
      <c r="D89" s="28">
        <v>2021</v>
      </c>
      <c r="E89" s="34">
        <v>3</v>
      </c>
      <c r="F89" s="35">
        <f t="shared" si="1"/>
        <v>3</v>
      </c>
    </row>
    <row r="90" spans="1:6" x14ac:dyDescent="0.2">
      <c r="A90" s="160"/>
      <c r="B90" s="160"/>
      <c r="C90" s="161"/>
      <c r="D90" s="28">
        <v>2022</v>
      </c>
      <c r="E90" s="34">
        <v>3</v>
      </c>
      <c r="F90" s="35">
        <f t="shared" si="1"/>
        <v>3</v>
      </c>
    </row>
    <row r="91" spans="1:6" x14ac:dyDescent="0.2">
      <c r="A91" s="160"/>
      <c r="B91" s="160"/>
      <c r="C91" s="161"/>
      <c r="D91" s="28">
        <v>2023</v>
      </c>
      <c r="E91" s="34">
        <v>3</v>
      </c>
      <c r="F91" s="35">
        <f t="shared" si="1"/>
        <v>3</v>
      </c>
    </row>
    <row r="92" spans="1:6" x14ac:dyDescent="0.2">
      <c r="A92" s="156">
        <v>31</v>
      </c>
      <c r="B92" s="156" t="s">
        <v>13</v>
      </c>
      <c r="C92" s="157" t="s">
        <v>14</v>
      </c>
      <c r="D92" s="16">
        <v>2021</v>
      </c>
      <c r="E92" s="60">
        <v>3</v>
      </c>
      <c r="F92" s="53">
        <f t="shared" si="1"/>
        <v>3</v>
      </c>
    </row>
    <row r="93" spans="1:6" x14ac:dyDescent="0.2">
      <c r="A93" s="156"/>
      <c r="B93" s="156"/>
      <c r="C93" s="157"/>
      <c r="D93" s="16">
        <v>2022</v>
      </c>
      <c r="E93" s="60">
        <v>3</v>
      </c>
      <c r="F93" s="53">
        <f t="shared" si="1"/>
        <v>3</v>
      </c>
    </row>
    <row r="94" spans="1:6" x14ac:dyDescent="0.2">
      <c r="A94" s="156"/>
      <c r="B94" s="156"/>
      <c r="C94" s="157"/>
      <c r="D94" s="16">
        <v>2023</v>
      </c>
      <c r="E94" s="60">
        <v>3</v>
      </c>
      <c r="F94" s="53">
        <f t="shared" si="1"/>
        <v>3</v>
      </c>
    </row>
    <row r="95" spans="1:6" x14ac:dyDescent="0.2">
      <c r="A95" s="162">
        <v>32</v>
      </c>
      <c r="B95" s="162" t="s">
        <v>15</v>
      </c>
      <c r="C95" s="163" t="s">
        <v>16</v>
      </c>
      <c r="D95" s="19">
        <v>2021</v>
      </c>
      <c r="E95" s="67">
        <v>3</v>
      </c>
      <c r="F95" s="50">
        <f t="shared" si="1"/>
        <v>3</v>
      </c>
    </row>
    <row r="96" spans="1:6" x14ac:dyDescent="0.2">
      <c r="A96" s="162"/>
      <c r="B96" s="162"/>
      <c r="C96" s="163"/>
      <c r="D96" s="19">
        <v>2022</v>
      </c>
      <c r="E96" s="67">
        <v>3</v>
      </c>
      <c r="F96" s="50">
        <f t="shared" si="1"/>
        <v>3</v>
      </c>
    </row>
    <row r="97" spans="1:6" x14ac:dyDescent="0.2">
      <c r="A97" s="162"/>
      <c r="B97" s="162"/>
      <c r="C97" s="163"/>
      <c r="D97" s="19">
        <v>2023</v>
      </c>
      <c r="E97" s="67">
        <v>3</v>
      </c>
      <c r="F97" s="50">
        <f t="shared" si="1"/>
        <v>3</v>
      </c>
    </row>
    <row r="98" spans="1:6" x14ac:dyDescent="0.2">
      <c r="A98" s="164">
        <v>33</v>
      </c>
      <c r="B98" s="164" t="s">
        <v>17</v>
      </c>
      <c r="C98" s="165" t="s">
        <v>18</v>
      </c>
      <c r="D98" s="22">
        <v>2021</v>
      </c>
      <c r="E98" s="78">
        <v>3</v>
      </c>
      <c r="F98" s="44">
        <f t="shared" si="1"/>
        <v>3</v>
      </c>
    </row>
    <row r="99" spans="1:6" x14ac:dyDescent="0.2">
      <c r="A99" s="164"/>
      <c r="B99" s="164"/>
      <c r="C99" s="165"/>
      <c r="D99" s="22">
        <v>2022</v>
      </c>
      <c r="E99" s="78">
        <v>3</v>
      </c>
      <c r="F99" s="44">
        <f t="shared" si="1"/>
        <v>3</v>
      </c>
    </row>
    <row r="100" spans="1:6" x14ac:dyDescent="0.2">
      <c r="A100" s="164"/>
      <c r="B100" s="164"/>
      <c r="C100" s="165"/>
      <c r="D100" s="22">
        <v>2023</v>
      </c>
      <c r="E100" s="78">
        <v>3</v>
      </c>
      <c r="F100" s="44">
        <f t="shared" si="1"/>
        <v>3</v>
      </c>
    </row>
    <row r="101" spans="1:6" x14ac:dyDescent="0.2">
      <c r="A101" s="158">
        <v>34</v>
      </c>
      <c r="B101" s="158" t="s">
        <v>19</v>
      </c>
      <c r="C101" s="159" t="s">
        <v>20</v>
      </c>
      <c r="D101" s="25">
        <v>2021</v>
      </c>
      <c r="E101" s="85">
        <v>3</v>
      </c>
      <c r="F101" s="47">
        <f t="shared" si="1"/>
        <v>3</v>
      </c>
    </row>
    <row r="102" spans="1:6" x14ac:dyDescent="0.2">
      <c r="A102" s="158"/>
      <c r="B102" s="158"/>
      <c r="C102" s="159"/>
      <c r="D102" s="25">
        <v>2022</v>
      </c>
      <c r="E102" s="85">
        <v>3</v>
      </c>
      <c r="F102" s="47">
        <f t="shared" si="1"/>
        <v>3</v>
      </c>
    </row>
    <row r="103" spans="1:6" x14ac:dyDescent="0.2">
      <c r="A103" s="158"/>
      <c r="B103" s="158"/>
      <c r="C103" s="159"/>
      <c r="D103" s="25">
        <v>2023</v>
      </c>
      <c r="E103" s="85">
        <v>3</v>
      </c>
      <c r="F103" s="47">
        <f t="shared" si="1"/>
        <v>3</v>
      </c>
    </row>
    <row r="104" spans="1:6" x14ac:dyDescent="0.2">
      <c r="A104" s="160">
        <v>35</v>
      </c>
      <c r="B104" s="160" t="s">
        <v>21</v>
      </c>
      <c r="C104" s="161" t="s">
        <v>22</v>
      </c>
      <c r="D104" s="28">
        <v>2021</v>
      </c>
      <c r="E104" s="34">
        <v>3</v>
      </c>
      <c r="F104" s="35">
        <f t="shared" si="1"/>
        <v>3</v>
      </c>
    </row>
    <row r="105" spans="1:6" x14ac:dyDescent="0.2">
      <c r="A105" s="160"/>
      <c r="B105" s="160"/>
      <c r="C105" s="161"/>
      <c r="D105" s="28">
        <v>2022</v>
      </c>
      <c r="E105" s="34">
        <v>3</v>
      </c>
      <c r="F105" s="35">
        <f t="shared" si="1"/>
        <v>3</v>
      </c>
    </row>
    <row r="106" spans="1:6" x14ac:dyDescent="0.2">
      <c r="A106" s="160"/>
      <c r="B106" s="160"/>
      <c r="C106" s="161"/>
      <c r="D106" s="28">
        <v>2023</v>
      </c>
      <c r="E106" s="34">
        <v>3</v>
      </c>
      <c r="F106" s="35">
        <f t="shared" si="1"/>
        <v>3</v>
      </c>
    </row>
    <row r="107" spans="1:6" x14ac:dyDescent="0.2">
      <c r="A107" s="156">
        <v>36</v>
      </c>
      <c r="B107" s="156" t="s">
        <v>23</v>
      </c>
      <c r="C107" s="157" t="s">
        <v>24</v>
      </c>
      <c r="D107" s="16">
        <v>2021</v>
      </c>
      <c r="E107" s="60">
        <v>3</v>
      </c>
      <c r="F107" s="53">
        <f t="shared" si="1"/>
        <v>3</v>
      </c>
    </row>
    <row r="108" spans="1:6" x14ac:dyDescent="0.2">
      <c r="A108" s="156"/>
      <c r="B108" s="156"/>
      <c r="C108" s="157"/>
      <c r="D108" s="16">
        <v>2022</v>
      </c>
      <c r="E108" s="60">
        <v>3</v>
      </c>
      <c r="F108" s="53">
        <f t="shared" si="1"/>
        <v>3</v>
      </c>
    </row>
    <row r="109" spans="1:6" x14ac:dyDescent="0.2">
      <c r="A109" s="156"/>
      <c r="B109" s="156"/>
      <c r="C109" s="157"/>
      <c r="D109" s="16">
        <v>2023</v>
      </c>
      <c r="E109" s="60">
        <v>3</v>
      </c>
      <c r="F109" s="53">
        <f t="shared" si="1"/>
        <v>3</v>
      </c>
    </row>
    <row r="110" spans="1:6" x14ac:dyDescent="0.2">
      <c r="A110" s="162">
        <v>37</v>
      </c>
      <c r="B110" s="162" t="s">
        <v>25</v>
      </c>
      <c r="C110" s="163" t="s">
        <v>26</v>
      </c>
      <c r="D110" s="19">
        <v>2021</v>
      </c>
      <c r="E110" s="67">
        <v>3</v>
      </c>
      <c r="F110" s="50">
        <f t="shared" si="1"/>
        <v>3</v>
      </c>
    </row>
    <row r="111" spans="1:6" x14ac:dyDescent="0.2">
      <c r="A111" s="162"/>
      <c r="B111" s="162"/>
      <c r="C111" s="163"/>
      <c r="D111" s="19">
        <v>2022</v>
      </c>
      <c r="E111" s="67">
        <v>3</v>
      </c>
      <c r="F111" s="50">
        <f t="shared" si="1"/>
        <v>3</v>
      </c>
    </row>
    <row r="112" spans="1:6" x14ac:dyDescent="0.2">
      <c r="A112" s="162"/>
      <c r="B112" s="162"/>
      <c r="C112" s="163"/>
      <c r="D112" s="19">
        <v>2023</v>
      </c>
      <c r="E112" s="67">
        <v>3</v>
      </c>
      <c r="F112" s="50">
        <f t="shared" si="1"/>
        <v>3</v>
      </c>
    </row>
    <row r="113" spans="1:6" x14ac:dyDescent="0.2">
      <c r="A113" s="164">
        <v>38</v>
      </c>
      <c r="B113" s="164" t="s">
        <v>27</v>
      </c>
      <c r="C113" s="165" t="s">
        <v>28</v>
      </c>
      <c r="D113" s="22">
        <v>2021</v>
      </c>
      <c r="E113" s="78">
        <v>3</v>
      </c>
      <c r="F113" s="44">
        <f t="shared" si="1"/>
        <v>3</v>
      </c>
    </row>
    <row r="114" spans="1:6" x14ac:dyDescent="0.2">
      <c r="A114" s="164"/>
      <c r="B114" s="164"/>
      <c r="C114" s="165"/>
      <c r="D114" s="22">
        <v>2022</v>
      </c>
      <c r="E114" s="78">
        <v>3</v>
      </c>
      <c r="F114" s="44">
        <f t="shared" si="1"/>
        <v>3</v>
      </c>
    </row>
    <row r="115" spans="1:6" x14ac:dyDescent="0.2">
      <c r="A115" s="164"/>
      <c r="B115" s="164"/>
      <c r="C115" s="165"/>
      <c r="D115" s="22">
        <v>2023</v>
      </c>
      <c r="E115" s="78">
        <v>3</v>
      </c>
      <c r="F115" s="44">
        <f t="shared" si="1"/>
        <v>3</v>
      </c>
    </row>
    <row r="116" spans="1:6" x14ac:dyDescent="0.2">
      <c r="A116" s="158">
        <v>39</v>
      </c>
      <c r="B116" s="158" t="s">
        <v>29</v>
      </c>
      <c r="C116" s="159" t="s">
        <v>30</v>
      </c>
      <c r="D116" s="25">
        <v>2021</v>
      </c>
      <c r="E116" s="85">
        <v>3</v>
      </c>
      <c r="F116" s="47">
        <f t="shared" si="1"/>
        <v>3</v>
      </c>
    </row>
    <row r="117" spans="1:6" x14ac:dyDescent="0.2">
      <c r="A117" s="158"/>
      <c r="B117" s="158"/>
      <c r="C117" s="159"/>
      <c r="D117" s="25">
        <v>2022</v>
      </c>
      <c r="E117" s="85">
        <v>3</v>
      </c>
      <c r="F117" s="47">
        <f t="shared" si="1"/>
        <v>3</v>
      </c>
    </row>
    <row r="118" spans="1:6" x14ac:dyDescent="0.2">
      <c r="A118" s="158"/>
      <c r="B118" s="158"/>
      <c r="C118" s="159"/>
      <c r="D118" s="25">
        <v>2023</v>
      </c>
      <c r="E118" s="85">
        <v>3</v>
      </c>
      <c r="F118" s="47">
        <f t="shared" si="1"/>
        <v>3</v>
      </c>
    </row>
    <row r="119" spans="1:6" x14ac:dyDescent="0.2">
      <c r="A119" s="160">
        <v>40</v>
      </c>
      <c r="B119" s="160" t="s">
        <v>31</v>
      </c>
      <c r="C119" s="161" t="s">
        <v>32</v>
      </c>
      <c r="D119" s="28">
        <v>2021</v>
      </c>
      <c r="E119" s="34">
        <v>4</v>
      </c>
      <c r="F119" s="35">
        <f t="shared" si="1"/>
        <v>4</v>
      </c>
    </row>
    <row r="120" spans="1:6" x14ac:dyDescent="0.2">
      <c r="A120" s="160"/>
      <c r="B120" s="160"/>
      <c r="C120" s="161"/>
      <c r="D120" s="28">
        <v>2022</v>
      </c>
      <c r="E120" s="34">
        <v>4</v>
      </c>
      <c r="F120" s="35">
        <f t="shared" si="1"/>
        <v>4</v>
      </c>
    </row>
    <row r="121" spans="1:6" x14ac:dyDescent="0.2">
      <c r="A121" s="160"/>
      <c r="B121" s="160"/>
      <c r="C121" s="161"/>
      <c r="D121" s="28">
        <v>2023</v>
      </c>
      <c r="E121" s="34">
        <v>4</v>
      </c>
      <c r="F121" s="35">
        <f t="shared" si="1"/>
        <v>4</v>
      </c>
    </row>
    <row r="122" spans="1:6" x14ac:dyDescent="0.2">
      <c r="A122" s="156">
        <v>41</v>
      </c>
      <c r="B122" s="156" t="s">
        <v>33</v>
      </c>
      <c r="C122" s="157" t="s">
        <v>34</v>
      </c>
      <c r="D122" s="16">
        <v>2021</v>
      </c>
      <c r="E122" s="60">
        <v>3</v>
      </c>
      <c r="F122" s="53">
        <f t="shared" si="1"/>
        <v>3</v>
      </c>
    </row>
    <row r="123" spans="1:6" x14ac:dyDescent="0.2">
      <c r="A123" s="156"/>
      <c r="B123" s="156"/>
      <c r="C123" s="157"/>
      <c r="D123" s="16">
        <v>2022</v>
      </c>
      <c r="E123" s="60">
        <v>3</v>
      </c>
      <c r="F123" s="53">
        <f t="shared" si="1"/>
        <v>3</v>
      </c>
    </row>
    <row r="124" spans="1:6" x14ac:dyDescent="0.2">
      <c r="A124" s="156"/>
      <c r="B124" s="156"/>
      <c r="C124" s="157"/>
      <c r="D124" s="16">
        <v>2023</v>
      </c>
      <c r="E124" s="60">
        <v>3</v>
      </c>
      <c r="F124" s="53">
        <f t="shared" si="1"/>
        <v>3</v>
      </c>
    </row>
    <row r="125" spans="1:6" x14ac:dyDescent="0.2">
      <c r="A125" s="162">
        <v>42</v>
      </c>
      <c r="B125" s="162" t="s">
        <v>35</v>
      </c>
      <c r="C125" s="163" t="s">
        <v>36</v>
      </c>
      <c r="D125" s="19">
        <v>2021</v>
      </c>
      <c r="E125" s="67">
        <v>3</v>
      </c>
      <c r="F125" s="50">
        <f t="shared" si="1"/>
        <v>3</v>
      </c>
    </row>
    <row r="126" spans="1:6" x14ac:dyDescent="0.2">
      <c r="A126" s="162"/>
      <c r="B126" s="162"/>
      <c r="C126" s="163"/>
      <c r="D126" s="19">
        <v>2022</v>
      </c>
      <c r="E126" s="67">
        <v>3</v>
      </c>
      <c r="F126" s="50">
        <f t="shared" si="1"/>
        <v>3</v>
      </c>
    </row>
    <row r="127" spans="1:6" x14ac:dyDescent="0.2">
      <c r="A127" s="162"/>
      <c r="B127" s="162"/>
      <c r="C127" s="163"/>
      <c r="D127" s="19">
        <v>2023</v>
      </c>
      <c r="E127" s="67">
        <v>3</v>
      </c>
      <c r="F127" s="50">
        <f t="shared" si="1"/>
        <v>3</v>
      </c>
    </row>
    <row r="128" spans="1:6" x14ac:dyDescent="0.2">
      <c r="A128" s="164">
        <v>43</v>
      </c>
      <c r="B128" s="164" t="s">
        <v>37</v>
      </c>
      <c r="C128" s="165" t="s">
        <v>38</v>
      </c>
      <c r="D128" s="22">
        <v>2021</v>
      </c>
      <c r="E128" s="78">
        <v>4</v>
      </c>
      <c r="F128" s="44">
        <f t="shared" si="1"/>
        <v>4</v>
      </c>
    </row>
    <row r="129" spans="1:6" x14ac:dyDescent="0.2">
      <c r="A129" s="164"/>
      <c r="B129" s="164"/>
      <c r="C129" s="165"/>
      <c r="D129" s="22">
        <v>2022</v>
      </c>
      <c r="E129" s="78">
        <v>4</v>
      </c>
      <c r="F129" s="44">
        <f t="shared" si="1"/>
        <v>4</v>
      </c>
    </row>
    <row r="130" spans="1:6" x14ac:dyDescent="0.2">
      <c r="A130" s="164"/>
      <c r="B130" s="164"/>
      <c r="C130" s="165"/>
      <c r="D130" s="22">
        <v>2023</v>
      </c>
      <c r="E130" s="78">
        <v>4</v>
      </c>
      <c r="F130" s="44">
        <f t="shared" si="1"/>
        <v>4</v>
      </c>
    </row>
    <row r="131" spans="1:6" x14ac:dyDescent="0.2">
      <c r="A131" s="158">
        <v>44</v>
      </c>
      <c r="B131" s="158" t="s">
        <v>39</v>
      </c>
      <c r="C131" s="159" t="s">
        <v>40</v>
      </c>
      <c r="D131" s="25">
        <v>2021</v>
      </c>
      <c r="E131" s="85">
        <v>4</v>
      </c>
      <c r="F131" s="47">
        <f t="shared" ref="F131:F194" si="2">E131</f>
        <v>4</v>
      </c>
    </row>
    <row r="132" spans="1:6" x14ac:dyDescent="0.2">
      <c r="A132" s="158"/>
      <c r="B132" s="158"/>
      <c r="C132" s="159"/>
      <c r="D132" s="25">
        <v>2022</v>
      </c>
      <c r="E132" s="85">
        <v>4</v>
      </c>
      <c r="F132" s="47">
        <f t="shared" si="2"/>
        <v>4</v>
      </c>
    </row>
    <row r="133" spans="1:6" x14ac:dyDescent="0.2">
      <c r="A133" s="158"/>
      <c r="B133" s="158"/>
      <c r="C133" s="159"/>
      <c r="D133" s="25">
        <v>2023</v>
      </c>
      <c r="E133" s="85">
        <v>4</v>
      </c>
      <c r="F133" s="47">
        <f t="shared" si="2"/>
        <v>4</v>
      </c>
    </row>
    <row r="134" spans="1:6" x14ac:dyDescent="0.2">
      <c r="A134" s="160">
        <v>45</v>
      </c>
      <c r="B134" s="160" t="s">
        <v>41</v>
      </c>
      <c r="C134" s="161" t="s">
        <v>42</v>
      </c>
      <c r="D134" s="28">
        <v>2021</v>
      </c>
      <c r="E134" s="34">
        <v>3</v>
      </c>
      <c r="F134" s="35">
        <f t="shared" si="2"/>
        <v>3</v>
      </c>
    </row>
    <row r="135" spans="1:6" x14ac:dyDescent="0.2">
      <c r="A135" s="160"/>
      <c r="B135" s="160"/>
      <c r="C135" s="161"/>
      <c r="D135" s="28">
        <v>2022</v>
      </c>
      <c r="E135" s="34">
        <v>3</v>
      </c>
      <c r="F135" s="35">
        <f t="shared" si="2"/>
        <v>3</v>
      </c>
    </row>
    <row r="136" spans="1:6" x14ac:dyDescent="0.2">
      <c r="A136" s="160"/>
      <c r="B136" s="160"/>
      <c r="C136" s="161"/>
      <c r="D136" s="28">
        <v>2023</v>
      </c>
      <c r="E136" s="34">
        <v>3</v>
      </c>
      <c r="F136" s="35">
        <f t="shared" si="2"/>
        <v>3</v>
      </c>
    </row>
    <row r="137" spans="1:6" x14ac:dyDescent="0.2">
      <c r="A137" s="156">
        <v>46</v>
      </c>
      <c r="B137" s="156" t="s">
        <v>43</v>
      </c>
      <c r="C137" s="157" t="s">
        <v>44</v>
      </c>
      <c r="D137" s="16">
        <v>2021</v>
      </c>
      <c r="E137" s="60">
        <v>3</v>
      </c>
      <c r="F137" s="53">
        <f t="shared" si="2"/>
        <v>3</v>
      </c>
    </row>
    <row r="138" spans="1:6" x14ac:dyDescent="0.2">
      <c r="A138" s="156"/>
      <c r="B138" s="156"/>
      <c r="C138" s="157"/>
      <c r="D138" s="16">
        <v>2022</v>
      </c>
      <c r="E138" s="60">
        <v>3</v>
      </c>
      <c r="F138" s="53">
        <f t="shared" si="2"/>
        <v>3</v>
      </c>
    </row>
    <row r="139" spans="1:6" x14ac:dyDescent="0.2">
      <c r="A139" s="156"/>
      <c r="B139" s="156"/>
      <c r="C139" s="157"/>
      <c r="D139" s="16">
        <v>2023</v>
      </c>
      <c r="E139" s="60">
        <v>3</v>
      </c>
      <c r="F139" s="53">
        <f t="shared" si="2"/>
        <v>3</v>
      </c>
    </row>
    <row r="140" spans="1:6" x14ac:dyDescent="0.2">
      <c r="A140" s="162">
        <v>47</v>
      </c>
      <c r="B140" s="162" t="s">
        <v>45</v>
      </c>
      <c r="C140" s="163" t="s">
        <v>46</v>
      </c>
      <c r="D140" s="19">
        <v>2021</v>
      </c>
      <c r="E140" s="67">
        <v>3</v>
      </c>
      <c r="F140" s="50">
        <f t="shared" si="2"/>
        <v>3</v>
      </c>
    </row>
    <row r="141" spans="1:6" x14ac:dyDescent="0.2">
      <c r="A141" s="162"/>
      <c r="B141" s="162"/>
      <c r="C141" s="163"/>
      <c r="D141" s="19">
        <v>2022</v>
      </c>
      <c r="E141" s="67">
        <v>3</v>
      </c>
      <c r="F141" s="50">
        <f t="shared" si="2"/>
        <v>3</v>
      </c>
    </row>
    <row r="142" spans="1:6" x14ac:dyDescent="0.2">
      <c r="A142" s="162"/>
      <c r="B142" s="162"/>
      <c r="C142" s="163"/>
      <c r="D142" s="19">
        <v>2023</v>
      </c>
      <c r="E142" s="67">
        <v>3</v>
      </c>
      <c r="F142" s="50">
        <f t="shared" si="2"/>
        <v>3</v>
      </c>
    </row>
    <row r="143" spans="1:6" x14ac:dyDescent="0.2">
      <c r="A143" s="164">
        <v>48</v>
      </c>
      <c r="B143" s="164" t="s">
        <v>47</v>
      </c>
      <c r="C143" s="165" t="s">
        <v>48</v>
      </c>
      <c r="D143" s="22">
        <v>2021</v>
      </c>
      <c r="E143" s="78">
        <v>4</v>
      </c>
      <c r="F143" s="44">
        <f t="shared" si="2"/>
        <v>4</v>
      </c>
    </row>
    <row r="144" spans="1:6" x14ac:dyDescent="0.2">
      <c r="A144" s="164"/>
      <c r="B144" s="164"/>
      <c r="C144" s="165"/>
      <c r="D144" s="22">
        <v>2022</v>
      </c>
      <c r="E144" s="78">
        <v>4</v>
      </c>
      <c r="F144" s="44">
        <f t="shared" si="2"/>
        <v>4</v>
      </c>
    </row>
    <row r="145" spans="1:6" x14ac:dyDescent="0.2">
      <c r="A145" s="164"/>
      <c r="B145" s="164"/>
      <c r="C145" s="165"/>
      <c r="D145" s="22">
        <v>2023</v>
      </c>
      <c r="E145" s="78">
        <v>4</v>
      </c>
      <c r="F145" s="44">
        <f t="shared" si="2"/>
        <v>4</v>
      </c>
    </row>
    <row r="146" spans="1:6" x14ac:dyDescent="0.2">
      <c r="A146" s="158">
        <v>49</v>
      </c>
      <c r="B146" s="158" t="s">
        <v>49</v>
      </c>
      <c r="C146" s="159" t="s">
        <v>50</v>
      </c>
      <c r="D146" s="25">
        <v>2021</v>
      </c>
      <c r="E146" s="85">
        <v>4</v>
      </c>
      <c r="F146" s="47">
        <f t="shared" si="2"/>
        <v>4</v>
      </c>
    </row>
    <row r="147" spans="1:6" x14ac:dyDescent="0.2">
      <c r="A147" s="158"/>
      <c r="B147" s="158"/>
      <c r="C147" s="159"/>
      <c r="D147" s="25">
        <v>2022</v>
      </c>
      <c r="E147" s="85">
        <v>4</v>
      </c>
      <c r="F147" s="47">
        <f t="shared" si="2"/>
        <v>4</v>
      </c>
    </row>
    <row r="148" spans="1:6" x14ac:dyDescent="0.2">
      <c r="A148" s="158"/>
      <c r="B148" s="158"/>
      <c r="C148" s="159"/>
      <c r="D148" s="25">
        <v>2023</v>
      </c>
      <c r="E148" s="85">
        <v>4</v>
      </c>
      <c r="F148" s="47">
        <f t="shared" si="2"/>
        <v>4</v>
      </c>
    </row>
    <row r="149" spans="1:6" x14ac:dyDescent="0.2">
      <c r="A149" s="160">
        <v>50</v>
      </c>
      <c r="B149" s="160" t="s">
        <v>51</v>
      </c>
      <c r="C149" s="161" t="s">
        <v>52</v>
      </c>
      <c r="D149" s="28">
        <v>2021</v>
      </c>
      <c r="E149" s="34">
        <v>3</v>
      </c>
      <c r="F149" s="35">
        <f t="shared" si="2"/>
        <v>3</v>
      </c>
    </row>
    <row r="150" spans="1:6" x14ac:dyDescent="0.2">
      <c r="A150" s="160"/>
      <c r="B150" s="160"/>
      <c r="C150" s="161"/>
      <c r="D150" s="28">
        <v>2022</v>
      </c>
      <c r="E150" s="34">
        <v>3</v>
      </c>
      <c r="F150" s="35">
        <f t="shared" si="2"/>
        <v>3</v>
      </c>
    </row>
    <row r="151" spans="1:6" x14ac:dyDescent="0.2">
      <c r="A151" s="160"/>
      <c r="B151" s="160"/>
      <c r="C151" s="161"/>
      <c r="D151" s="28">
        <v>2023</v>
      </c>
      <c r="E151" s="34">
        <v>3</v>
      </c>
      <c r="F151" s="35">
        <f t="shared" si="2"/>
        <v>3</v>
      </c>
    </row>
    <row r="152" spans="1:6" x14ac:dyDescent="0.2">
      <c r="A152" s="156">
        <v>51</v>
      </c>
      <c r="B152" s="156" t="s">
        <v>53</v>
      </c>
      <c r="C152" s="157" t="s">
        <v>54</v>
      </c>
      <c r="D152" s="16">
        <v>2021</v>
      </c>
      <c r="E152" s="60">
        <v>3</v>
      </c>
      <c r="F152" s="53">
        <f t="shared" si="2"/>
        <v>3</v>
      </c>
    </row>
    <row r="153" spans="1:6" x14ac:dyDescent="0.2">
      <c r="A153" s="156"/>
      <c r="B153" s="156"/>
      <c r="C153" s="157"/>
      <c r="D153" s="16">
        <v>2022</v>
      </c>
      <c r="E153" s="60">
        <v>3</v>
      </c>
      <c r="F153" s="53">
        <f t="shared" si="2"/>
        <v>3</v>
      </c>
    </row>
    <row r="154" spans="1:6" x14ac:dyDescent="0.2">
      <c r="A154" s="156"/>
      <c r="B154" s="156"/>
      <c r="C154" s="157"/>
      <c r="D154" s="16">
        <v>2023</v>
      </c>
      <c r="E154" s="60">
        <v>3</v>
      </c>
      <c r="F154" s="53">
        <f t="shared" si="2"/>
        <v>3</v>
      </c>
    </row>
    <row r="155" spans="1:6" x14ac:dyDescent="0.2">
      <c r="A155" s="162">
        <v>52</v>
      </c>
      <c r="B155" s="162" t="s">
        <v>55</v>
      </c>
      <c r="C155" s="163" t="s">
        <v>56</v>
      </c>
      <c r="D155" s="19">
        <v>2021</v>
      </c>
      <c r="E155" s="67">
        <v>4</v>
      </c>
      <c r="F155" s="50">
        <f t="shared" si="2"/>
        <v>4</v>
      </c>
    </row>
    <row r="156" spans="1:6" x14ac:dyDescent="0.2">
      <c r="A156" s="162"/>
      <c r="B156" s="162"/>
      <c r="C156" s="163"/>
      <c r="D156" s="19">
        <v>2022</v>
      </c>
      <c r="E156" s="67">
        <v>4</v>
      </c>
      <c r="F156" s="50">
        <f t="shared" si="2"/>
        <v>4</v>
      </c>
    </row>
    <row r="157" spans="1:6" x14ac:dyDescent="0.2">
      <c r="A157" s="162"/>
      <c r="B157" s="162"/>
      <c r="C157" s="163"/>
      <c r="D157" s="19">
        <v>2023</v>
      </c>
      <c r="E157" s="67">
        <v>4</v>
      </c>
      <c r="F157" s="50">
        <f t="shared" si="2"/>
        <v>4</v>
      </c>
    </row>
    <row r="158" spans="1:6" x14ac:dyDescent="0.2">
      <c r="A158" s="164">
        <v>53</v>
      </c>
      <c r="B158" s="164" t="s">
        <v>57</v>
      </c>
      <c r="C158" s="165" t="s">
        <v>58</v>
      </c>
      <c r="D158" s="22">
        <v>2021</v>
      </c>
      <c r="E158" s="78">
        <v>3</v>
      </c>
      <c r="F158" s="44">
        <f t="shared" si="2"/>
        <v>3</v>
      </c>
    </row>
    <row r="159" spans="1:6" x14ac:dyDescent="0.2">
      <c r="A159" s="164"/>
      <c r="B159" s="164"/>
      <c r="C159" s="165"/>
      <c r="D159" s="22">
        <v>2022</v>
      </c>
      <c r="E159" s="78">
        <v>3</v>
      </c>
      <c r="F159" s="44">
        <f t="shared" si="2"/>
        <v>3</v>
      </c>
    </row>
    <row r="160" spans="1:6" x14ac:dyDescent="0.2">
      <c r="A160" s="164"/>
      <c r="B160" s="164"/>
      <c r="C160" s="165"/>
      <c r="D160" s="22">
        <v>2023</v>
      </c>
      <c r="E160" s="78">
        <v>3</v>
      </c>
      <c r="F160" s="44">
        <f t="shared" si="2"/>
        <v>3</v>
      </c>
    </row>
    <row r="161" spans="1:6" x14ac:dyDescent="0.2">
      <c r="A161" s="158">
        <v>54</v>
      </c>
      <c r="B161" s="158" t="s">
        <v>59</v>
      </c>
      <c r="C161" s="159" t="s">
        <v>60</v>
      </c>
      <c r="D161" s="25">
        <v>2021</v>
      </c>
      <c r="E161" s="85">
        <v>3</v>
      </c>
      <c r="F161" s="47">
        <f t="shared" si="2"/>
        <v>3</v>
      </c>
    </row>
    <row r="162" spans="1:6" x14ac:dyDescent="0.2">
      <c r="A162" s="158"/>
      <c r="B162" s="158"/>
      <c r="C162" s="159"/>
      <c r="D162" s="25">
        <v>2022</v>
      </c>
      <c r="E162" s="85">
        <v>3</v>
      </c>
      <c r="F162" s="47">
        <f t="shared" si="2"/>
        <v>3</v>
      </c>
    </row>
    <row r="163" spans="1:6" x14ac:dyDescent="0.2">
      <c r="A163" s="158"/>
      <c r="B163" s="158"/>
      <c r="C163" s="159"/>
      <c r="D163" s="25">
        <v>2023</v>
      </c>
      <c r="E163" s="85">
        <v>3</v>
      </c>
      <c r="F163" s="47">
        <f t="shared" si="2"/>
        <v>3</v>
      </c>
    </row>
    <row r="164" spans="1:6" x14ac:dyDescent="0.2">
      <c r="A164" s="160">
        <v>55</v>
      </c>
      <c r="B164" s="160" t="s">
        <v>61</v>
      </c>
      <c r="C164" s="161" t="s">
        <v>62</v>
      </c>
      <c r="D164" s="28">
        <v>2021</v>
      </c>
      <c r="E164" s="34">
        <v>3</v>
      </c>
      <c r="F164" s="35">
        <f t="shared" si="2"/>
        <v>3</v>
      </c>
    </row>
    <row r="165" spans="1:6" x14ac:dyDescent="0.2">
      <c r="A165" s="160"/>
      <c r="B165" s="160"/>
      <c r="C165" s="161"/>
      <c r="D165" s="28">
        <v>2022</v>
      </c>
      <c r="E165" s="34">
        <v>3</v>
      </c>
      <c r="F165" s="35">
        <f t="shared" si="2"/>
        <v>3</v>
      </c>
    </row>
    <row r="166" spans="1:6" x14ac:dyDescent="0.2">
      <c r="A166" s="160"/>
      <c r="B166" s="160"/>
      <c r="C166" s="161"/>
      <c r="D166" s="28">
        <v>2023</v>
      </c>
      <c r="E166" s="34">
        <v>3</v>
      </c>
      <c r="F166" s="35">
        <f t="shared" si="2"/>
        <v>3</v>
      </c>
    </row>
    <row r="167" spans="1:6" x14ac:dyDescent="0.2">
      <c r="A167" s="156">
        <v>56</v>
      </c>
      <c r="B167" s="156" t="s">
        <v>63</v>
      </c>
      <c r="C167" s="157" t="s">
        <v>64</v>
      </c>
      <c r="D167" s="16">
        <v>2021</v>
      </c>
      <c r="E167" s="60">
        <v>3</v>
      </c>
      <c r="F167" s="53">
        <f t="shared" si="2"/>
        <v>3</v>
      </c>
    </row>
    <row r="168" spans="1:6" x14ac:dyDescent="0.2">
      <c r="A168" s="156"/>
      <c r="B168" s="156"/>
      <c r="C168" s="157"/>
      <c r="D168" s="16">
        <v>2022</v>
      </c>
      <c r="E168" s="60">
        <v>3</v>
      </c>
      <c r="F168" s="53">
        <f t="shared" si="2"/>
        <v>3</v>
      </c>
    </row>
    <row r="169" spans="1:6" x14ac:dyDescent="0.2">
      <c r="A169" s="156"/>
      <c r="B169" s="156"/>
      <c r="C169" s="157"/>
      <c r="D169" s="16">
        <v>2023</v>
      </c>
      <c r="E169" s="60">
        <v>3</v>
      </c>
      <c r="F169" s="53">
        <f t="shared" si="2"/>
        <v>3</v>
      </c>
    </row>
    <row r="170" spans="1:6" x14ac:dyDescent="0.2">
      <c r="A170" s="162">
        <v>57</v>
      </c>
      <c r="B170" s="162" t="s">
        <v>65</v>
      </c>
      <c r="C170" s="163" t="s">
        <v>66</v>
      </c>
      <c r="D170" s="19">
        <v>2021</v>
      </c>
      <c r="E170" s="67">
        <v>3</v>
      </c>
      <c r="F170" s="50">
        <f t="shared" si="2"/>
        <v>3</v>
      </c>
    </row>
    <row r="171" spans="1:6" x14ac:dyDescent="0.2">
      <c r="A171" s="162"/>
      <c r="B171" s="162"/>
      <c r="C171" s="163"/>
      <c r="D171" s="19">
        <v>2022</v>
      </c>
      <c r="E171" s="67">
        <v>3</v>
      </c>
      <c r="F171" s="50">
        <f t="shared" si="2"/>
        <v>3</v>
      </c>
    </row>
    <row r="172" spans="1:6" x14ac:dyDescent="0.2">
      <c r="A172" s="162"/>
      <c r="B172" s="162"/>
      <c r="C172" s="163"/>
      <c r="D172" s="19">
        <v>2023</v>
      </c>
      <c r="E172" s="67">
        <v>3</v>
      </c>
      <c r="F172" s="50">
        <f t="shared" si="2"/>
        <v>3</v>
      </c>
    </row>
    <row r="173" spans="1:6" x14ac:dyDescent="0.2">
      <c r="A173" s="164">
        <v>58</v>
      </c>
      <c r="B173" s="164" t="s">
        <v>67</v>
      </c>
      <c r="C173" s="165" t="s">
        <v>68</v>
      </c>
      <c r="D173" s="22">
        <v>2021</v>
      </c>
      <c r="E173" s="78">
        <v>4</v>
      </c>
      <c r="F173" s="44">
        <f t="shared" si="2"/>
        <v>4</v>
      </c>
    </row>
    <row r="174" spans="1:6" x14ac:dyDescent="0.2">
      <c r="A174" s="164"/>
      <c r="B174" s="164"/>
      <c r="C174" s="165"/>
      <c r="D174" s="22">
        <v>2022</v>
      </c>
      <c r="E174" s="78">
        <v>4</v>
      </c>
      <c r="F174" s="44">
        <f t="shared" si="2"/>
        <v>4</v>
      </c>
    </row>
    <row r="175" spans="1:6" x14ac:dyDescent="0.2">
      <c r="A175" s="164"/>
      <c r="B175" s="164"/>
      <c r="C175" s="165"/>
      <c r="D175" s="22">
        <v>2023</v>
      </c>
      <c r="E175" s="78">
        <v>4</v>
      </c>
      <c r="F175" s="44">
        <f t="shared" si="2"/>
        <v>4</v>
      </c>
    </row>
    <row r="176" spans="1:6" x14ac:dyDescent="0.2">
      <c r="A176" s="158">
        <v>59</v>
      </c>
      <c r="B176" s="158" t="s">
        <v>69</v>
      </c>
      <c r="C176" s="159" t="s">
        <v>70</v>
      </c>
      <c r="D176" s="25">
        <v>2021</v>
      </c>
      <c r="E176" s="85">
        <v>3</v>
      </c>
      <c r="F176" s="47">
        <f t="shared" si="2"/>
        <v>3</v>
      </c>
    </row>
    <row r="177" spans="1:6" x14ac:dyDescent="0.2">
      <c r="A177" s="158"/>
      <c r="B177" s="158"/>
      <c r="C177" s="159"/>
      <c r="D177" s="25">
        <v>2022</v>
      </c>
      <c r="E177" s="85">
        <v>3</v>
      </c>
      <c r="F177" s="47">
        <f t="shared" si="2"/>
        <v>3</v>
      </c>
    </row>
    <row r="178" spans="1:6" x14ac:dyDescent="0.2">
      <c r="A178" s="158"/>
      <c r="B178" s="158"/>
      <c r="C178" s="159"/>
      <c r="D178" s="25">
        <v>2023</v>
      </c>
      <c r="E178" s="85">
        <v>3</v>
      </c>
      <c r="F178" s="47">
        <f t="shared" si="2"/>
        <v>3</v>
      </c>
    </row>
    <row r="179" spans="1:6" x14ac:dyDescent="0.2">
      <c r="A179" s="160">
        <v>60</v>
      </c>
      <c r="B179" s="160" t="s">
        <v>71</v>
      </c>
      <c r="C179" s="161" t="s">
        <v>72</v>
      </c>
      <c r="D179" s="28">
        <v>2021</v>
      </c>
      <c r="E179" s="34">
        <v>3</v>
      </c>
      <c r="F179" s="35">
        <f t="shared" si="2"/>
        <v>3</v>
      </c>
    </row>
    <row r="180" spans="1:6" x14ac:dyDescent="0.2">
      <c r="A180" s="160"/>
      <c r="B180" s="160"/>
      <c r="C180" s="161"/>
      <c r="D180" s="28">
        <v>2022</v>
      </c>
      <c r="E180" s="34">
        <v>3</v>
      </c>
      <c r="F180" s="35">
        <f t="shared" si="2"/>
        <v>3</v>
      </c>
    </row>
    <row r="181" spans="1:6" x14ac:dyDescent="0.2">
      <c r="A181" s="160"/>
      <c r="B181" s="160"/>
      <c r="C181" s="161"/>
      <c r="D181" s="28">
        <v>2023</v>
      </c>
      <c r="E181" s="34">
        <v>3</v>
      </c>
      <c r="F181" s="35">
        <f t="shared" si="2"/>
        <v>3</v>
      </c>
    </row>
    <row r="182" spans="1:6" x14ac:dyDescent="0.2">
      <c r="A182" s="156">
        <v>61</v>
      </c>
      <c r="B182" s="156" t="s">
        <v>73</v>
      </c>
      <c r="C182" s="157" t="s">
        <v>74</v>
      </c>
      <c r="D182" s="16">
        <v>2021</v>
      </c>
      <c r="E182" s="60">
        <v>4</v>
      </c>
      <c r="F182" s="53">
        <f t="shared" si="2"/>
        <v>4</v>
      </c>
    </row>
    <row r="183" spans="1:6" x14ac:dyDescent="0.2">
      <c r="A183" s="156"/>
      <c r="B183" s="156"/>
      <c r="C183" s="157"/>
      <c r="D183" s="16">
        <v>2022</v>
      </c>
      <c r="E183" s="60">
        <v>4</v>
      </c>
      <c r="F183" s="53">
        <f t="shared" si="2"/>
        <v>4</v>
      </c>
    </row>
    <row r="184" spans="1:6" x14ac:dyDescent="0.2">
      <c r="A184" s="156"/>
      <c r="B184" s="156"/>
      <c r="C184" s="157"/>
      <c r="D184" s="16">
        <v>2023</v>
      </c>
      <c r="E184" s="60">
        <v>4</v>
      </c>
      <c r="F184" s="53">
        <f t="shared" si="2"/>
        <v>4</v>
      </c>
    </row>
    <row r="185" spans="1:6" x14ac:dyDescent="0.2">
      <c r="A185" s="162">
        <v>62</v>
      </c>
      <c r="B185" s="162" t="s">
        <v>75</v>
      </c>
      <c r="C185" s="163" t="s">
        <v>76</v>
      </c>
      <c r="D185" s="19">
        <v>2021</v>
      </c>
      <c r="E185" s="67">
        <v>3</v>
      </c>
      <c r="F185" s="50">
        <f t="shared" si="2"/>
        <v>3</v>
      </c>
    </row>
    <row r="186" spans="1:6" x14ac:dyDescent="0.2">
      <c r="A186" s="162"/>
      <c r="B186" s="162"/>
      <c r="C186" s="163"/>
      <c r="D186" s="19">
        <v>2022</v>
      </c>
      <c r="E186" s="67">
        <v>3</v>
      </c>
      <c r="F186" s="50">
        <f t="shared" si="2"/>
        <v>3</v>
      </c>
    </row>
    <row r="187" spans="1:6" x14ac:dyDescent="0.2">
      <c r="A187" s="162"/>
      <c r="B187" s="162"/>
      <c r="C187" s="163"/>
      <c r="D187" s="19">
        <v>2023</v>
      </c>
      <c r="E187" s="67">
        <v>3</v>
      </c>
      <c r="F187" s="50">
        <f t="shared" si="2"/>
        <v>3</v>
      </c>
    </row>
    <row r="188" spans="1:6" x14ac:dyDescent="0.2">
      <c r="A188" s="164">
        <v>63</v>
      </c>
      <c r="B188" s="164" t="s">
        <v>77</v>
      </c>
      <c r="C188" s="165" t="s">
        <v>78</v>
      </c>
      <c r="D188" s="22">
        <v>2021</v>
      </c>
      <c r="E188" s="78">
        <v>3</v>
      </c>
      <c r="F188" s="44">
        <f t="shared" si="2"/>
        <v>3</v>
      </c>
    </row>
    <row r="189" spans="1:6" x14ac:dyDescent="0.2">
      <c r="A189" s="164"/>
      <c r="B189" s="164"/>
      <c r="C189" s="165"/>
      <c r="D189" s="22">
        <v>2022</v>
      </c>
      <c r="E189" s="78">
        <v>3</v>
      </c>
      <c r="F189" s="44">
        <f t="shared" si="2"/>
        <v>3</v>
      </c>
    </row>
    <row r="190" spans="1:6" x14ac:dyDescent="0.2">
      <c r="A190" s="164"/>
      <c r="B190" s="164"/>
      <c r="C190" s="165"/>
      <c r="D190" s="22">
        <v>2023</v>
      </c>
      <c r="E190" s="78">
        <v>3</v>
      </c>
      <c r="F190" s="44">
        <f t="shared" si="2"/>
        <v>3</v>
      </c>
    </row>
    <row r="191" spans="1:6" x14ac:dyDescent="0.2">
      <c r="A191" s="158">
        <v>64</v>
      </c>
      <c r="B191" s="158" t="s">
        <v>79</v>
      </c>
      <c r="C191" s="159" t="s">
        <v>80</v>
      </c>
      <c r="D191" s="25">
        <v>2021</v>
      </c>
      <c r="E191" s="85">
        <v>3</v>
      </c>
      <c r="F191" s="47">
        <f t="shared" si="2"/>
        <v>3</v>
      </c>
    </row>
    <row r="192" spans="1:6" x14ac:dyDescent="0.2">
      <c r="A192" s="158"/>
      <c r="B192" s="158"/>
      <c r="C192" s="159"/>
      <c r="D192" s="25">
        <v>2022</v>
      </c>
      <c r="E192" s="85">
        <v>3</v>
      </c>
      <c r="F192" s="47">
        <f t="shared" si="2"/>
        <v>3</v>
      </c>
    </row>
    <row r="193" spans="1:6" x14ac:dyDescent="0.2">
      <c r="A193" s="158"/>
      <c r="B193" s="158"/>
      <c r="C193" s="159"/>
      <c r="D193" s="25">
        <v>2023</v>
      </c>
      <c r="E193" s="85">
        <v>3</v>
      </c>
      <c r="F193" s="47">
        <f t="shared" si="2"/>
        <v>3</v>
      </c>
    </row>
    <row r="194" spans="1:6" x14ac:dyDescent="0.2">
      <c r="A194" s="160">
        <v>65</v>
      </c>
      <c r="B194" s="160" t="s">
        <v>81</v>
      </c>
      <c r="C194" s="161" t="s">
        <v>82</v>
      </c>
      <c r="D194" s="28">
        <v>2021</v>
      </c>
      <c r="E194" s="34">
        <v>3</v>
      </c>
      <c r="F194" s="35">
        <f t="shared" si="2"/>
        <v>3</v>
      </c>
    </row>
    <row r="195" spans="1:6" x14ac:dyDescent="0.2">
      <c r="A195" s="160"/>
      <c r="B195" s="160"/>
      <c r="C195" s="161"/>
      <c r="D195" s="28">
        <v>2022</v>
      </c>
      <c r="E195" s="34">
        <v>3</v>
      </c>
      <c r="F195" s="35">
        <f t="shared" ref="F195:F214" si="3">E195</f>
        <v>3</v>
      </c>
    </row>
    <row r="196" spans="1:6" x14ac:dyDescent="0.2">
      <c r="A196" s="160"/>
      <c r="B196" s="160"/>
      <c r="C196" s="161"/>
      <c r="D196" s="28">
        <v>2023</v>
      </c>
      <c r="E196" s="34">
        <v>3</v>
      </c>
      <c r="F196" s="35">
        <f t="shared" si="3"/>
        <v>3</v>
      </c>
    </row>
    <row r="197" spans="1:6" x14ac:dyDescent="0.2">
      <c r="A197" s="156">
        <v>66</v>
      </c>
      <c r="B197" s="156" t="s">
        <v>83</v>
      </c>
      <c r="C197" s="157" t="s">
        <v>84</v>
      </c>
      <c r="D197" s="16">
        <v>2021</v>
      </c>
      <c r="E197" s="60">
        <v>3</v>
      </c>
      <c r="F197" s="53">
        <f t="shared" si="3"/>
        <v>3</v>
      </c>
    </row>
    <row r="198" spans="1:6" x14ac:dyDescent="0.2">
      <c r="A198" s="156"/>
      <c r="B198" s="156"/>
      <c r="C198" s="157"/>
      <c r="D198" s="16">
        <v>2022</v>
      </c>
      <c r="E198" s="60">
        <v>3</v>
      </c>
      <c r="F198" s="53">
        <f t="shared" si="3"/>
        <v>3</v>
      </c>
    </row>
    <row r="199" spans="1:6" x14ac:dyDescent="0.2">
      <c r="A199" s="156"/>
      <c r="B199" s="156"/>
      <c r="C199" s="157"/>
      <c r="D199" s="16">
        <v>2023</v>
      </c>
      <c r="E199" s="60">
        <v>3</v>
      </c>
      <c r="F199" s="53">
        <f t="shared" si="3"/>
        <v>3</v>
      </c>
    </row>
    <row r="200" spans="1:6" x14ac:dyDescent="0.2">
      <c r="A200" s="162">
        <v>67</v>
      </c>
      <c r="B200" s="162" t="s">
        <v>87</v>
      </c>
      <c r="C200" s="163" t="s">
        <v>88</v>
      </c>
      <c r="D200" s="19">
        <v>2021</v>
      </c>
      <c r="E200" s="67">
        <v>3</v>
      </c>
      <c r="F200" s="50">
        <f t="shared" si="3"/>
        <v>3</v>
      </c>
    </row>
    <row r="201" spans="1:6" x14ac:dyDescent="0.2">
      <c r="A201" s="162"/>
      <c r="B201" s="162"/>
      <c r="C201" s="163"/>
      <c r="D201" s="19">
        <v>2022</v>
      </c>
      <c r="E201" s="67">
        <v>3</v>
      </c>
      <c r="F201" s="50">
        <f t="shared" si="3"/>
        <v>3</v>
      </c>
    </row>
    <row r="202" spans="1:6" x14ac:dyDescent="0.2">
      <c r="A202" s="162"/>
      <c r="B202" s="162"/>
      <c r="C202" s="163"/>
      <c r="D202" s="19">
        <v>2023</v>
      </c>
      <c r="E202" s="67">
        <v>3</v>
      </c>
      <c r="F202" s="50">
        <f t="shared" si="3"/>
        <v>3</v>
      </c>
    </row>
    <row r="203" spans="1:6" x14ac:dyDescent="0.2">
      <c r="A203" s="164">
        <v>68</v>
      </c>
      <c r="B203" s="164" t="s">
        <v>89</v>
      </c>
      <c r="C203" s="165" t="s">
        <v>90</v>
      </c>
      <c r="D203" s="22">
        <v>2021</v>
      </c>
      <c r="E203" s="78">
        <v>4</v>
      </c>
      <c r="F203" s="44">
        <f t="shared" si="3"/>
        <v>4</v>
      </c>
    </row>
    <row r="204" spans="1:6" x14ac:dyDescent="0.2">
      <c r="A204" s="164"/>
      <c r="B204" s="164"/>
      <c r="C204" s="165"/>
      <c r="D204" s="22">
        <v>2022</v>
      </c>
      <c r="E204" s="78">
        <v>4</v>
      </c>
      <c r="F204" s="44">
        <f t="shared" si="3"/>
        <v>4</v>
      </c>
    </row>
    <row r="205" spans="1:6" x14ac:dyDescent="0.2">
      <c r="A205" s="164"/>
      <c r="B205" s="164"/>
      <c r="C205" s="165"/>
      <c r="D205" s="22">
        <v>2023</v>
      </c>
      <c r="E205" s="78">
        <v>4</v>
      </c>
      <c r="F205" s="44">
        <f t="shared" si="3"/>
        <v>4</v>
      </c>
    </row>
    <row r="206" spans="1:6" x14ac:dyDescent="0.2">
      <c r="A206" s="158">
        <v>69</v>
      </c>
      <c r="B206" s="158" t="s">
        <v>85</v>
      </c>
      <c r="C206" s="159" t="s">
        <v>86</v>
      </c>
      <c r="D206" s="25">
        <v>2021</v>
      </c>
      <c r="E206" s="85">
        <v>4</v>
      </c>
      <c r="F206" s="47">
        <f t="shared" si="3"/>
        <v>4</v>
      </c>
    </row>
    <row r="207" spans="1:6" x14ac:dyDescent="0.2">
      <c r="A207" s="158"/>
      <c r="B207" s="158"/>
      <c r="C207" s="159"/>
      <c r="D207" s="25">
        <v>2022</v>
      </c>
      <c r="E207" s="85">
        <v>4</v>
      </c>
      <c r="F207" s="47">
        <f t="shared" si="3"/>
        <v>4</v>
      </c>
    </row>
    <row r="208" spans="1:6" x14ac:dyDescent="0.2">
      <c r="A208" s="158"/>
      <c r="B208" s="158"/>
      <c r="C208" s="159"/>
      <c r="D208" s="25">
        <v>2023</v>
      </c>
      <c r="E208" s="85">
        <v>4</v>
      </c>
      <c r="F208" s="47">
        <f t="shared" si="3"/>
        <v>4</v>
      </c>
    </row>
    <row r="209" spans="1:6" x14ac:dyDescent="0.2">
      <c r="A209" s="160">
        <v>70</v>
      </c>
      <c r="B209" s="160" t="s">
        <v>91</v>
      </c>
      <c r="C209" s="161" t="s">
        <v>92</v>
      </c>
      <c r="D209" s="28">
        <v>2021</v>
      </c>
      <c r="E209" s="34">
        <v>3</v>
      </c>
      <c r="F209" s="35">
        <f t="shared" si="3"/>
        <v>3</v>
      </c>
    </row>
    <row r="210" spans="1:6" x14ac:dyDescent="0.2">
      <c r="A210" s="160"/>
      <c r="B210" s="160"/>
      <c r="C210" s="161"/>
      <c r="D210" s="28">
        <v>2022</v>
      </c>
      <c r="E210" s="34">
        <v>3</v>
      </c>
      <c r="F210" s="35">
        <f t="shared" si="3"/>
        <v>3</v>
      </c>
    </row>
    <row r="211" spans="1:6" x14ac:dyDescent="0.2">
      <c r="A211" s="160"/>
      <c r="B211" s="160"/>
      <c r="C211" s="161"/>
      <c r="D211" s="28">
        <v>2023</v>
      </c>
      <c r="E211" s="34">
        <v>3</v>
      </c>
      <c r="F211" s="35">
        <f t="shared" si="3"/>
        <v>3</v>
      </c>
    </row>
    <row r="212" spans="1:6" x14ac:dyDescent="0.2">
      <c r="A212" s="156">
        <v>71</v>
      </c>
      <c r="B212" s="156" t="s">
        <v>93</v>
      </c>
      <c r="C212" s="157" t="s">
        <v>94</v>
      </c>
      <c r="D212" s="16">
        <v>2021</v>
      </c>
      <c r="E212" s="60">
        <v>3</v>
      </c>
      <c r="F212" s="53">
        <f t="shared" si="3"/>
        <v>3</v>
      </c>
    </row>
    <row r="213" spans="1:6" x14ac:dyDescent="0.2">
      <c r="A213" s="156"/>
      <c r="B213" s="156"/>
      <c r="C213" s="157"/>
      <c r="D213" s="16">
        <v>2022</v>
      </c>
      <c r="E213" s="60">
        <v>3</v>
      </c>
      <c r="F213" s="53">
        <f t="shared" si="3"/>
        <v>3</v>
      </c>
    </row>
    <row r="214" spans="1:6" x14ac:dyDescent="0.2">
      <c r="A214" s="156"/>
      <c r="B214" s="156"/>
      <c r="C214" s="157"/>
      <c r="D214" s="16">
        <v>2023</v>
      </c>
      <c r="E214" s="60">
        <v>3</v>
      </c>
      <c r="F214" s="53">
        <f t="shared" si="3"/>
        <v>3</v>
      </c>
    </row>
  </sheetData>
  <mergeCells count="222">
    <mergeCell ref="A8:A10"/>
    <mergeCell ref="B8:B10"/>
    <mergeCell ref="C8:C10"/>
    <mergeCell ref="A11:A13"/>
    <mergeCell ref="B11:B13"/>
    <mergeCell ref="C11:C13"/>
    <mergeCell ref="A2:A4"/>
    <mergeCell ref="B2:B4"/>
    <mergeCell ref="C2:C4"/>
    <mergeCell ref="A5:A7"/>
    <mergeCell ref="B5:B7"/>
    <mergeCell ref="C5:C7"/>
    <mergeCell ref="A20:A22"/>
    <mergeCell ref="B20:B22"/>
    <mergeCell ref="C20:C22"/>
    <mergeCell ref="A23:A25"/>
    <mergeCell ref="B23:B25"/>
    <mergeCell ref="C23:C25"/>
    <mergeCell ref="A14:A16"/>
    <mergeCell ref="B14:B16"/>
    <mergeCell ref="C14:C16"/>
    <mergeCell ref="A17:A19"/>
    <mergeCell ref="B17:B19"/>
    <mergeCell ref="C17:C19"/>
    <mergeCell ref="A32:A34"/>
    <mergeCell ref="B32:B34"/>
    <mergeCell ref="C32:C34"/>
    <mergeCell ref="A35:A37"/>
    <mergeCell ref="B35:B37"/>
    <mergeCell ref="C35:C37"/>
    <mergeCell ref="A26:A28"/>
    <mergeCell ref="B26:B28"/>
    <mergeCell ref="C26:C28"/>
    <mergeCell ref="A29:A31"/>
    <mergeCell ref="B29:B31"/>
    <mergeCell ref="C29:C31"/>
    <mergeCell ref="A44:A46"/>
    <mergeCell ref="B44:B46"/>
    <mergeCell ref="C44:C46"/>
    <mergeCell ref="A47:A49"/>
    <mergeCell ref="B47:B49"/>
    <mergeCell ref="C47:C49"/>
    <mergeCell ref="A38:A40"/>
    <mergeCell ref="B38:B40"/>
    <mergeCell ref="C38:C40"/>
    <mergeCell ref="A41:A43"/>
    <mergeCell ref="B41:B43"/>
    <mergeCell ref="C41:C43"/>
    <mergeCell ref="A56:A58"/>
    <mergeCell ref="B56:B58"/>
    <mergeCell ref="C56:C58"/>
    <mergeCell ref="A59:A61"/>
    <mergeCell ref="B59:B61"/>
    <mergeCell ref="C59:C61"/>
    <mergeCell ref="A50:A52"/>
    <mergeCell ref="B50:B52"/>
    <mergeCell ref="C50:C52"/>
    <mergeCell ref="A53:A55"/>
    <mergeCell ref="B53:B55"/>
    <mergeCell ref="C53:C55"/>
    <mergeCell ref="A68:A70"/>
    <mergeCell ref="B68:B70"/>
    <mergeCell ref="C68:C70"/>
    <mergeCell ref="A71:A73"/>
    <mergeCell ref="B71:B73"/>
    <mergeCell ref="C71:C73"/>
    <mergeCell ref="A62:A64"/>
    <mergeCell ref="B62:B64"/>
    <mergeCell ref="C62:C64"/>
    <mergeCell ref="A65:A67"/>
    <mergeCell ref="B65:B67"/>
    <mergeCell ref="C65:C67"/>
    <mergeCell ref="A80:A82"/>
    <mergeCell ref="B80:B82"/>
    <mergeCell ref="C80:C82"/>
    <mergeCell ref="A83:A85"/>
    <mergeCell ref="B83:B85"/>
    <mergeCell ref="C83:C85"/>
    <mergeCell ref="A74:A76"/>
    <mergeCell ref="B74:B76"/>
    <mergeCell ref="C74:C76"/>
    <mergeCell ref="A77:A79"/>
    <mergeCell ref="B77:B79"/>
    <mergeCell ref="C77:C79"/>
    <mergeCell ref="A92:A94"/>
    <mergeCell ref="B92:B94"/>
    <mergeCell ref="C92:C94"/>
    <mergeCell ref="A95:A97"/>
    <mergeCell ref="B95:B97"/>
    <mergeCell ref="C95:C97"/>
    <mergeCell ref="A86:A88"/>
    <mergeCell ref="B86:B88"/>
    <mergeCell ref="C86:C88"/>
    <mergeCell ref="A89:A91"/>
    <mergeCell ref="B89:B91"/>
    <mergeCell ref="C89:C91"/>
    <mergeCell ref="A104:A106"/>
    <mergeCell ref="B104:B106"/>
    <mergeCell ref="C104:C106"/>
    <mergeCell ref="A107:A109"/>
    <mergeCell ref="B107:B109"/>
    <mergeCell ref="C107:C109"/>
    <mergeCell ref="A98:A100"/>
    <mergeCell ref="B98:B100"/>
    <mergeCell ref="C98:C100"/>
    <mergeCell ref="A101:A103"/>
    <mergeCell ref="B101:B103"/>
    <mergeCell ref="C101:C103"/>
    <mergeCell ref="A116:A118"/>
    <mergeCell ref="B116:B118"/>
    <mergeCell ref="C116:C118"/>
    <mergeCell ref="A119:A121"/>
    <mergeCell ref="B119:B121"/>
    <mergeCell ref="C119:C121"/>
    <mergeCell ref="A110:A112"/>
    <mergeCell ref="B110:B112"/>
    <mergeCell ref="C110:C112"/>
    <mergeCell ref="A113:A115"/>
    <mergeCell ref="B113:B115"/>
    <mergeCell ref="C113:C115"/>
    <mergeCell ref="A128:A130"/>
    <mergeCell ref="B128:B130"/>
    <mergeCell ref="C128:C130"/>
    <mergeCell ref="A131:A133"/>
    <mergeCell ref="B131:B133"/>
    <mergeCell ref="C131:C133"/>
    <mergeCell ref="A122:A124"/>
    <mergeCell ref="B122:B124"/>
    <mergeCell ref="C122:C124"/>
    <mergeCell ref="A125:A127"/>
    <mergeCell ref="B125:B127"/>
    <mergeCell ref="C125:C127"/>
    <mergeCell ref="A140:A142"/>
    <mergeCell ref="B140:B142"/>
    <mergeCell ref="C140:C142"/>
    <mergeCell ref="A143:A145"/>
    <mergeCell ref="B143:B145"/>
    <mergeCell ref="C143:C145"/>
    <mergeCell ref="A134:A136"/>
    <mergeCell ref="B134:B136"/>
    <mergeCell ref="C134:C136"/>
    <mergeCell ref="A137:A139"/>
    <mergeCell ref="B137:B139"/>
    <mergeCell ref="C137:C139"/>
    <mergeCell ref="A152:A154"/>
    <mergeCell ref="B152:B154"/>
    <mergeCell ref="C152:C154"/>
    <mergeCell ref="A155:A157"/>
    <mergeCell ref="B155:B157"/>
    <mergeCell ref="C155:C157"/>
    <mergeCell ref="A146:A148"/>
    <mergeCell ref="B146:B148"/>
    <mergeCell ref="C146:C148"/>
    <mergeCell ref="A149:A151"/>
    <mergeCell ref="B149:B151"/>
    <mergeCell ref="C149:C151"/>
    <mergeCell ref="A164:A166"/>
    <mergeCell ref="B164:B166"/>
    <mergeCell ref="C164:C166"/>
    <mergeCell ref="A167:A169"/>
    <mergeCell ref="B167:B169"/>
    <mergeCell ref="C167:C169"/>
    <mergeCell ref="A158:A160"/>
    <mergeCell ref="B158:B160"/>
    <mergeCell ref="C158:C160"/>
    <mergeCell ref="A161:A163"/>
    <mergeCell ref="B161:B163"/>
    <mergeCell ref="C161:C163"/>
    <mergeCell ref="A176:A178"/>
    <mergeCell ref="B176:B178"/>
    <mergeCell ref="C176:C178"/>
    <mergeCell ref="A179:A181"/>
    <mergeCell ref="B179:B181"/>
    <mergeCell ref="C179:C181"/>
    <mergeCell ref="A170:A172"/>
    <mergeCell ref="B170:B172"/>
    <mergeCell ref="C170:C172"/>
    <mergeCell ref="A173:A175"/>
    <mergeCell ref="B173:B175"/>
    <mergeCell ref="C173:C175"/>
    <mergeCell ref="A188:A190"/>
    <mergeCell ref="B188:B190"/>
    <mergeCell ref="C188:C190"/>
    <mergeCell ref="A191:A193"/>
    <mergeCell ref="B191:B193"/>
    <mergeCell ref="C191:C193"/>
    <mergeCell ref="A182:A184"/>
    <mergeCell ref="B182:B184"/>
    <mergeCell ref="C182:C184"/>
    <mergeCell ref="A185:A187"/>
    <mergeCell ref="B185:B187"/>
    <mergeCell ref="C185:C187"/>
    <mergeCell ref="A200:A202"/>
    <mergeCell ref="B200:B202"/>
    <mergeCell ref="C200:C202"/>
    <mergeCell ref="A203:A205"/>
    <mergeCell ref="B203:B205"/>
    <mergeCell ref="C203:C205"/>
    <mergeCell ref="A194:A196"/>
    <mergeCell ref="B194:B196"/>
    <mergeCell ref="C194:C196"/>
    <mergeCell ref="A197:A199"/>
    <mergeCell ref="B197:B199"/>
    <mergeCell ref="C197:C199"/>
    <mergeCell ref="A212:A214"/>
    <mergeCell ref="B212:B214"/>
    <mergeCell ref="C212:C214"/>
    <mergeCell ref="A206:A208"/>
    <mergeCell ref="B206:B208"/>
    <mergeCell ref="C206:C208"/>
    <mergeCell ref="A209:A211"/>
    <mergeCell ref="B209:B211"/>
    <mergeCell ref="C209:C211"/>
    <mergeCell ref="H2:I2"/>
    <mergeCell ref="H3:I3"/>
    <mergeCell ref="H4:I4"/>
    <mergeCell ref="H5:I5"/>
    <mergeCell ref="H6:I6"/>
    <mergeCell ref="H7:I7"/>
    <mergeCell ref="H8:I8"/>
    <mergeCell ref="H9:I9"/>
    <mergeCell ref="H10:I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89E32-745A-E44B-A89D-36120844946C}">
  <dimension ref="A1:R214"/>
  <sheetViews>
    <sheetView zoomScaleNormal="100" workbookViewId="0">
      <pane ySplit="1" topLeftCell="A2" activePane="bottomLeft" state="frozen"/>
      <selection pane="bottomLeft" activeCell="O1" sqref="O1"/>
    </sheetView>
  </sheetViews>
  <sheetFormatPr baseColWidth="10" defaultRowHeight="16" x14ac:dyDescent="0.2"/>
  <cols>
    <col min="1" max="1" width="3.6640625" style="12" bestFit="1" customWidth="1"/>
    <col min="2" max="2" width="7.6640625" style="12" bestFit="1" customWidth="1"/>
    <col min="3" max="3" width="43.83203125" style="12" bestFit="1" customWidth="1"/>
    <col min="4" max="4" width="7.1640625" style="12" bestFit="1" customWidth="1"/>
    <col min="5" max="6" width="22.1640625" style="9" bestFit="1" customWidth="1"/>
    <col min="7" max="7" width="21" style="9" bestFit="1" customWidth="1"/>
    <col min="8" max="8" width="22.1640625" style="9" bestFit="1" customWidth="1"/>
    <col min="9" max="9" width="12.33203125" style="14" bestFit="1" customWidth="1"/>
    <col min="10" max="10" width="21" style="9" bestFit="1" customWidth="1"/>
    <col min="11" max="11" width="12.6640625" style="9" bestFit="1" customWidth="1"/>
    <col min="12" max="12" width="21" style="9" bestFit="1" customWidth="1"/>
    <col min="13" max="13" width="13.33203125" style="9" bestFit="1" customWidth="1"/>
    <col min="14" max="14" width="6.33203125" style="9" customWidth="1"/>
    <col min="15" max="16384" width="10.83203125" style="12"/>
  </cols>
  <sheetData>
    <row r="1" spans="1:18" s="9" customFormat="1" ht="17" x14ac:dyDescent="0.2">
      <c r="A1" s="10" t="s">
        <v>0</v>
      </c>
      <c r="B1" s="10" t="s">
        <v>1</v>
      </c>
      <c r="C1" s="11" t="s">
        <v>2</v>
      </c>
      <c r="D1" s="11" t="s">
        <v>161</v>
      </c>
      <c r="E1" s="10" t="s">
        <v>184</v>
      </c>
      <c r="F1" s="10" t="s">
        <v>183</v>
      </c>
      <c r="G1" s="10" t="s">
        <v>149</v>
      </c>
      <c r="H1" s="10" t="s">
        <v>150</v>
      </c>
      <c r="I1" s="13" t="s">
        <v>151</v>
      </c>
      <c r="J1" s="10" t="s">
        <v>182</v>
      </c>
      <c r="K1" s="10" t="s">
        <v>152</v>
      </c>
      <c r="L1" s="10" t="s">
        <v>153</v>
      </c>
      <c r="M1" s="10" t="s">
        <v>154</v>
      </c>
      <c r="N1" s="10" t="s">
        <v>155</v>
      </c>
    </row>
    <row r="2" spans="1:18" x14ac:dyDescent="0.2">
      <c r="A2" s="156">
        <v>1</v>
      </c>
      <c r="B2" s="156" t="s">
        <v>95</v>
      </c>
      <c r="C2" s="157" t="s">
        <v>96</v>
      </c>
      <c r="D2" s="52">
        <v>2021</v>
      </c>
      <c r="E2" s="56">
        <v>4748139000000</v>
      </c>
      <c r="F2" s="56">
        <v>3478059000000</v>
      </c>
      <c r="G2" s="56">
        <f>E2-F2</f>
        <v>1270080000000</v>
      </c>
      <c r="H2" s="56">
        <v>3293369000000</v>
      </c>
      <c r="I2" s="58">
        <f>G2/H2</f>
        <v>0.38564764531396267</v>
      </c>
      <c r="J2" s="56">
        <v>787751000000</v>
      </c>
      <c r="K2" s="59">
        <f>G2/J2</f>
        <v>1.6122861157903956</v>
      </c>
      <c r="L2" s="56">
        <f>G2-J2</f>
        <v>482329000000</v>
      </c>
      <c r="M2" s="59">
        <f>L2/G2</f>
        <v>0.37976269211388258</v>
      </c>
      <c r="N2" s="57">
        <f>I2+K2+M2</f>
        <v>2.377696453218241</v>
      </c>
      <c r="P2" s="153" t="s">
        <v>377</v>
      </c>
      <c r="Q2" s="153"/>
      <c r="R2" s="153"/>
    </row>
    <row r="3" spans="1:18" x14ac:dyDescent="0.2">
      <c r="A3" s="156"/>
      <c r="B3" s="156"/>
      <c r="C3" s="157"/>
      <c r="D3" s="52">
        <v>2022</v>
      </c>
      <c r="E3" s="56">
        <v>5571767000000</v>
      </c>
      <c r="F3" s="56">
        <v>3902486000000</v>
      </c>
      <c r="G3" s="56">
        <f t="shared" ref="G3:G66" si="0">E3-F3</f>
        <v>1669281000000</v>
      </c>
      <c r="H3" s="56">
        <v>3720172000000</v>
      </c>
      <c r="I3" s="58">
        <f t="shared" ref="I3:I66" si="1">G3/H3</f>
        <v>0.44871070477386532</v>
      </c>
      <c r="J3" s="56">
        <v>856571000000</v>
      </c>
      <c r="K3" s="59">
        <f t="shared" ref="K3:K66" si="2">G3/J3</f>
        <v>1.9487946708445651</v>
      </c>
      <c r="L3" s="56">
        <f t="shared" ref="L3:L66" si="3">G3-J3</f>
        <v>812710000000</v>
      </c>
      <c r="M3" s="59">
        <f t="shared" ref="M3:M66" si="4">L3/G3</f>
        <v>0.48686230778401002</v>
      </c>
      <c r="N3" s="57">
        <f t="shared" ref="N3:N66" si="5">I3+K3+M3</f>
        <v>2.8843676834024405</v>
      </c>
      <c r="P3" s="154" t="s">
        <v>378</v>
      </c>
      <c r="Q3" s="154"/>
      <c r="R3" s="154"/>
    </row>
    <row r="4" spans="1:18" x14ac:dyDescent="0.2">
      <c r="A4" s="156"/>
      <c r="B4" s="156"/>
      <c r="C4" s="157"/>
      <c r="D4" s="52">
        <v>2023</v>
      </c>
      <c r="E4" s="56">
        <v>5913565000000</v>
      </c>
      <c r="F4" s="56">
        <v>4123039000000</v>
      </c>
      <c r="G4" s="56">
        <f t="shared" si="0"/>
        <v>1790526000000</v>
      </c>
      <c r="H4" s="56">
        <v>4240737000000</v>
      </c>
      <c r="I4" s="58">
        <f t="shared" si="1"/>
        <v>0.42222047724251704</v>
      </c>
      <c r="J4" s="56">
        <v>927687000000</v>
      </c>
      <c r="K4" s="59">
        <f t="shared" si="2"/>
        <v>1.9300971124959172</v>
      </c>
      <c r="L4" s="56">
        <f t="shared" si="3"/>
        <v>862839000000</v>
      </c>
      <c r="M4" s="59">
        <f t="shared" si="4"/>
        <v>0.48189135483092677</v>
      </c>
      <c r="N4" s="57">
        <f t="shared" si="5"/>
        <v>2.8342089445693612</v>
      </c>
      <c r="P4" s="154" t="s">
        <v>379</v>
      </c>
      <c r="Q4" s="154"/>
      <c r="R4" s="154"/>
    </row>
    <row r="5" spans="1:18" x14ac:dyDescent="0.2">
      <c r="A5" s="162">
        <v>2</v>
      </c>
      <c r="B5" s="162" t="s">
        <v>97</v>
      </c>
      <c r="C5" s="163" t="s">
        <v>98</v>
      </c>
      <c r="D5" s="49">
        <v>2021</v>
      </c>
      <c r="E5" s="68">
        <v>72426729694</v>
      </c>
      <c r="F5" s="68">
        <v>67222798398</v>
      </c>
      <c r="G5" s="68">
        <f t="shared" si="0"/>
        <v>5203931296</v>
      </c>
      <c r="H5" s="68">
        <v>94988278804</v>
      </c>
      <c r="I5" s="69">
        <f t="shared" si="1"/>
        <v>5.4784983595058678E-2</v>
      </c>
      <c r="J5" s="68">
        <v>10206861689</v>
      </c>
      <c r="K5" s="70">
        <f t="shared" si="2"/>
        <v>0.50984636164986052</v>
      </c>
      <c r="L5" s="68">
        <f t="shared" si="3"/>
        <v>-5002930393</v>
      </c>
      <c r="M5" s="70">
        <f t="shared" si="4"/>
        <v>-0.96137518126834243</v>
      </c>
      <c r="N5" s="71">
        <f t="shared" si="5"/>
        <v>-0.39674383602342322</v>
      </c>
      <c r="P5" s="154" t="s">
        <v>380</v>
      </c>
      <c r="Q5" s="154"/>
      <c r="R5" s="154"/>
    </row>
    <row r="6" spans="1:18" x14ac:dyDescent="0.2">
      <c r="A6" s="162"/>
      <c r="B6" s="162"/>
      <c r="C6" s="163"/>
      <c r="D6" s="49">
        <v>2022</v>
      </c>
      <c r="E6" s="68">
        <v>213082547296</v>
      </c>
      <c r="F6" s="68">
        <v>194444023161</v>
      </c>
      <c r="G6" s="68">
        <f t="shared" si="0"/>
        <v>18638524135</v>
      </c>
      <c r="H6" s="68">
        <v>101089427041</v>
      </c>
      <c r="I6" s="69">
        <f t="shared" si="1"/>
        <v>0.1843765928897842</v>
      </c>
      <c r="J6" s="68">
        <v>14637515860</v>
      </c>
      <c r="K6" s="70">
        <f t="shared" si="2"/>
        <v>1.2733392956337333</v>
      </c>
      <c r="L6" s="68">
        <f t="shared" si="3"/>
        <v>4001008275</v>
      </c>
      <c r="M6" s="70">
        <f t="shared" si="4"/>
        <v>0.2146633631515267</v>
      </c>
      <c r="N6" s="71">
        <f t="shared" si="5"/>
        <v>1.6723792516750442</v>
      </c>
      <c r="P6" s="154" t="s">
        <v>381</v>
      </c>
      <c r="Q6" s="154"/>
      <c r="R6" s="154"/>
    </row>
    <row r="7" spans="1:18" x14ac:dyDescent="0.2">
      <c r="A7" s="162"/>
      <c r="B7" s="162"/>
      <c r="C7" s="163"/>
      <c r="D7" s="49">
        <v>2023</v>
      </c>
      <c r="E7" s="68">
        <v>183089195342</v>
      </c>
      <c r="F7" s="68">
        <v>159274154462</v>
      </c>
      <c r="G7" s="68">
        <f t="shared" si="0"/>
        <v>23815040880</v>
      </c>
      <c r="H7" s="68">
        <v>111239857483</v>
      </c>
      <c r="I7" s="69">
        <f t="shared" si="1"/>
        <v>0.2140873012502689</v>
      </c>
      <c r="J7" s="68">
        <v>14799409371</v>
      </c>
      <c r="K7" s="70">
        <f t="shared" si="2"/>
        <v>1.6091886022604707</v>
      </c>
      <c r="L7" s="68">
        <f t="shared" si="3"/>
        <v>9015631509</v>
      </c>
      <c r="M7" s="70">
        <f t="shared" si="4"/>
        <v>0.37856880256591857</v>
      </c>
      <c r="N7" s="71">
        <f t="shared" si="5"/>
        <v>2.2018447060766579</v>
      </c>
      <c r="P7" s="154"/>
      <c r="Q7" s="154"/>
      <c r="R7" s="154"/>
    </row>
    <row r="8" spans="1:18" s="9" customFormat="1" x14ac:dyDescent="0.2">
      <c r="A8" s="164">
        <v>3</v>
      </c>
      <c r="B8" s="164" t="s">
        <v>99</v>
      </c>
      <c r="C8" s="165" t="s">
        <v>100</v>
      </c>
      <c r="D8" s="43">
        <v>2021</v>
      </c>
      <c r="E8" s="74">
        <v>3299105000000</v>
      </c>
      <c r="F8" s="74">
        <v>2751500000000</v>
      </c>
      <c r="G8" s="74">
        <f t="shared" si="0"/>
        <v>547605000000</v>
      </c>
      <c r="H8" s="74">
        <v>1627653000000</v>
      </c>
      <c r="I8" s="76">
        <f t="shared" si="1"/>
        <v>0.33643841777086392</v>
      </c>
      <c r="J8" s="74">
        <v>439098000000</v>
      </c>
      <c r="K8" s="77">
        <f t="shared" si="2"/>
        <v>1.2471134006531572</v>
      </c>
      <c r="L8" s="74">
        <f t="shared" si="3"/>
        <v>108507000000</v>
      </c>
      <c r="M8" s="77">
        <f t="shared" si="4"/>
        <v>0.19814830032596489</v>
      </c>
      <c r="N8" s="75">
        <f t="shared" si="5"/>
        <v>1.7817001187499861</v>
      </c>
      <c r="P8" s="154" t="s">
        <v>382</v>
      </c>
      <c r="Q8" s="154"/>
      <c r="R8" s="154"/>
    </row>
    <row r="9" spans="1:18" x14ac:dyDescent="0.2">
      <c r="A9" s="164"/>
      <c r="B9" s="164"/>
      <c r="C9" s="165"/>
      <c r="D9" s="43">
        <v>2022</v>
      </c>
      <c r="E9" s="74">
        <v>2909972000000</v>
      </c>
      <c r="F9" s="74">
        <v>2420718000000</v>
      </c>
      <c r="G9" s="74">
        <f t="shared" si="0"/>
        <v>489254000000</v>
      </c>
      <c r="H9" s="74">
        <v>1693222000000</v>
      </c>
      <c r="I9" s="76">
        <f t="shared" si="1"/>
        <v>0.28894852535580096</v>
      </c>
      <c r="J9" s="74">
        <v>368868000000</v>
      </c>
      <c r="K9" s="77">
        <f t="shared" si="2"/>
        <v>1.3263660713317502</v>
      </c>
      <c r="L9" s="74">
        <f t="shared" si="3"/>
        <v>120386000000</v>
      </c>
      <c r="M9" s="77">
        <f t="shared" si="4"/>
        <v>0.24606032858188182</v>
      </c>
      <c r="N9" s="75">
        <f t="shared" si="5"/>
        <v>1.8613749252694329</v>
      </c>
      <c r="P9" s="154"/>
      <c r="Q9" s="154"/>
      <c r="R9" s="154"/>
    </row>
    <row r="10" spans="1:18" x14ac:dyDescent="0.2">
      <c r="A10" s="164"/>
      <c r="B10" s="164"/>
      <c r="C10" s="165"/>
      <c r="D10" s="43">
        <v>2023</v>
      </c>
      <c r="E10" s="74">
        <v>2968952000000</v>
      </c>
      <c r="F10" s="74">
        <v>2415557000000</v>
      </c>
      <c r="G10" s="74">
        <f t="shared" si="0"/>
        <v>553395000000</v>
      </c>
      <c r="H10" s="74">
        <v>1791902000000</v>
      </c>
      <c r="I10" s="76">
        <f t="shared" si="1"/>
        <v>0.30883106330591742</v>
      </c>
      <c r="J10" s="74">
        <v>373016000000</v>
      </c>
      <c r="K10" s="77">
        <f t="shared" si="2"/>
        <v>1.4835690694232955</v>
      </c>
      <c r="L10" s="74">
        <f t="shared" si="3"/>
        <v>180379000000</v>
      </c>
      <c r="M10" s="77">
        <f t="shared" si="4"/>
        <v>0.32594981884549012</v>
      </c>
      <c r="N10" s="75">
        <f t="shared" si="5"/>
        <v>2.1183499515747028</v>
      </c>
      <c r="P10" s="153" t="s">
        <v>383</v>
      </c>
      <c r="Q10" s="153"/>
      <c r="R10" s="153"/>
    </row>
    <row r="11" spans="1:18" x14ac:dyDescent="0.2">
      <c r="A11" s="158">
        <v>4</v>
      </c>
      <c r="B11" s="158" t="s">
        <v>101</v>
      </c>
      <c r="C11" s="159" t="s">
        <v>102</v>
      </c>
      <c r="D11" s="46">
        <v>2021</v>
      </c>
      <c r="E11" s="86">
        <v>233485000000000</v>
      </c>
      <c r="F11" s="86">
        <v>187995000000000</v>
      </c>
      <c r="G11" s="86">
        <f t="shared" si="0"/>
        <v>45490000000000</v>
      </c>
      <c r="H11" s="86">
        <v>215615000000000</v>
      </c>
      <c r="I11" s="87">
        <f t="shared" si="1"/>
        <v>0.21097790042436751</v>
      </c>
      <c r="J11" s="86">
        <v>19957000000000</v>
      </c>
      <c r="K11" s="88">
        <f t="shared" si="2"/>
        <v>2.2794007115297892</v>
      </c>
      <c r="L11" s="86">
        <f t="shared" si="3"/>
        <v>25533000000000</v>
      </c>
      <c r="M11" s="88">
        <f t="shared" si="4"/>
        <v>0.56128819520773798</v>
      </c>
      <c r="N11" s="89">
        <f t="shared" si="5"/>
        <v>3.0516668071618946</v>
      </c>
      <c r="P11" s="155" t="s">
        <v>384</v>
      </c>
      <c r="Q11" s="155"/>
      <c r="R11" s="155"/>
    </row>
    <row r="12" spans="1:18" x14ac:dyDescent="0.2">
      <c r="A12" s="158"/>
      <c r="B12" s="158"/>
      <c r="C12" s="159"/>
      <c r="D12" s="46">
        <v>2022</v>
      </c>
      <c r="E12" s="86">
        <v>301379000000000</v>
      </c>
      <c r="F12" s="86">
        <v>236762000000000</v>
      </c>
      <c r="G12" s="86">
        <f t="shared" si="0"/>
        <v>64617000000000</v>
      </c>
      <c r="H12" s="86">
        <v>243720000000000</v>
      </c>
      <c r="I12" s="87">
        <f t="shared" si="1"/>
        <v>0.26512801575578532</v>
      </c>
      <c r="J12" s="86">
        <v>22416000000000</v>
      </c>
      <c r="K12" s="88">
        <f t="shared" si="2"/>
        <v>2.8826284796573876</v>
      </c>
      <c r="L12" s="86">
        <f t="shared" si="3"/>
        <v>42201000000000</v>
      </c>
      <c r="M12" s="88">
        <f t="shared" si="4"/>
        <v>0.65309438692604116</v>
      </c>
      <c r="N12" s="89">
        <f t="shared" si="5"/>
        <v>3.8008508823392142</v>
      </c>
      <c r="P12" s="155" t="s">
        <v>385</v>
      </c>
      <c r="Q12" s="155"/>
      <c r="R12" s="155"/>
    </row>
    <row r="13" spans="1:18" x14ac:dyDescent="0.2">
      <c r="A13" s="158"/>
      <c r="B13" s="158"/>
      <c r="C13" s="159"/>
      <c r="D13" s="46">
        <v>2023</v>
      </c>
      <c r="E13" s="86">
        <v>316565000000000</v>
      </c>
      <c r="F13" s="86">
        <v>247710000000000</v>
      </c>
      <c r="G13" s="86">
        <f t="shared" si="0"/>
        <v>68855000000000</v>
      </c>
      <c r="H13" s="86">
        <v>250418000000000</v>
      </c>
      <c r="I13" s="87">
        <f t="shared" si="1"/>
        <v>0.27496026643452148</v>
      </c>
      <c r="J13" s="86">
        <v>24587000000000</v>
      </c>
      <c r="K13" s="88">
        <f t="shared" si="2"/>
        <v>2.8004636596575425</v>
      </c>
      <c r="L13" s="86">
        <f t="shared" si="3"/>
        <v>44268000000000</v>
      </c>
      <c r="M13" s="88">
        <f t="shared" si="4"/>
        <v>0.64291627332800816</v>
      </c>
      <c r="N13" s="89">
        <f t="shared" si="5"/>
        <v>3.7183401994200724</v>
      </c>
      <c r="P13" s="155" t="s">
        <v>386</v>
      </c>
      <c r="Q13" s="155"/>
      <c r="R13" s="155"/>
    </row>
    <row r="14" spans="1:18" x14ac:dyDescent="0.2">
      <c r="A14" s="160">
        <v>5</v>
      </c>
      <c r="B14" s="160" t="s">
        <v>103</v>
      </c>
      <c r="C14" s="161" t="s">
        <v>104</v>
      </c>
      <c r="D14" s="36">
        <v>2021</v>
      </c>
      <c r="E14" s="37">
        <v>16742950000000</v>
      </c>
      <c r="F14" s="37">
        <v>10950936000000</v>
      </c>
      <c r="G14" s="37">
        <f t="shared" si="0"/>
        <v>5792014000000</v>
      </c>
      <c r="H14" s="37">
        <v>38492368000000</v>
      </c>
      <c r="I14" s="38">
        <f t="shared" si="1"/>
        <v>0.15047175065976715</v>
      </c>
      <c r="J14" s="37">
        <v>1360055000000</v>
      </c>
      <c r="K14" s="39">
        <f t="shared" si="2"/>
        <v>4.2586615982441884</v>
      </c>
      <c r="L14" s="37">
        <f t="shared" si="3"/>
        <v>4431959000000</v>
      </c>
      <c r="M14" s="39">
        <f t="shared" si="4"/>
        <v>0.76518444188843471</v>
      </c>
      <c r="N14" s="40">
        <f t="shared" si="5"/>
        <v>5.1743177907923901</v>
      </c>
      <c r="P14" s="155" t="s">
        <v>387</v>
      </c>
      <c r="Q14" s="155"/>
      <c r="R14" s="155"/>
    </row>
    <row r="15" spans="1:18" x14ac:dyDescent="0.2">
      <c r="A15" s="160"/>
      <c r="B15" s="160"/>
      <c r="C15" s="161"/>
      <c r="D15" s="36">
        <v>2022</v>
      </c>
      <c r="E15" s="37">
        <v>18083695000000</v>
      </c>
      <c r="F15" s="37">
        <v>12702505000000</v>
      </c>
      <c r="G15" s="37">
        <f t="shared" si="0"/>
        <v>5381190000000</v>
      </c>
      <c r="H15" s="37">
        <v>39432248000000</v>
      </c>
      <c r="I15" s="38">
        <f t="shared" si="1"/>
        <v>0.13646673149347205</v>
      </c>
      <c r="J15" s="37">
        <v>1428521000000</v>
      </c>
      <c r="K15" s="39">
        <f t="shared" si="2"/>
        <v>3.7669659738988788</v>
      </c>
      <c r="L15" s="37">
        <f t="shared" si="3"/>
        <v>3952669000000</v>
      </c>
      <c r="M15" s="39">
        <f t="shared" si="4"/>
        <v>0.73453436879203304</v>
      </c>
      <c r="N15" s="40">
        <f t="shared" si="5"/>
        <v>4.6379670741843837</v>
      </c>
      <c r="P15" s="155" t="s">
        <v>388</v>
      </c>
      <c r="Q15" s="155"/>
      <c r="R15" s="155"/>
    </row>
    <row r="16" spans="1:18" x14ac:dyDescent="0.2">
      <c r="A16" s="160"/>
      <c r="B16" s="160"/>
      <c r="C16" s="161"/>
      <c r="D16" s="36">
        <v>2023</v>
      </c>
      <c r="E16" s="37">
        <v>15660503000000</v>
      </c>
      <c r="F16" s="37">
        <v>11653370000000</v>
      </c>
      <c r="G16" s="37">
        <f t="shared" si="0"/>
        <v>4007133000000</v>
      </c>
      <c r="H16" s="37">
        <v>41383259000000</v>
      </c>
      <c r="I16" s="38">
        <f t="shared" si="1"/>
        <v>9.6829807434934009E-2</v>
      </c>
      <c r="J16" s="37">
        <v>1461534000000</v>
      </c>
      <c r="K16" s="39">
        <f t="shared" si="2"/>
        <v>2.7417309484418424</v>
      </c>
      <c r="L16" s="37">
        <f t="shared" si="3"/>
        <v>2545599000000</v>
      </c>
      <c r="M16" s="39">
        <f t="shared" si="4"/>
        <v>0.63526691028223925</v>
      </c>
      <c r="N16" s="40">
        <f t="shared" si="5"/>
        <v>3.4738276661590159</v>
      </c>
    </row>
    <row r="17" spans="1:14" x14ac:dyDescent="0.2">
      <c r="A17" s="156">
        <v>6</v>
      </c>
      <c r="B17" s="156" t="s">
        <v>105</v>
      </c>
      <c r="C17" s="157" t="s">
        <v>106</v>
      </c>
      <c r="D17" s="52">
        <v>2021</v>
      </c>
      <c r="E17" s="56">
        <v>270440097202</v>
      </c>
      <c r="F17" s="56">
        <v>213399420548</v>
      </c>
      <c r="G17" s="56">
        <f t="shared" si="0"/>
        <v>57040676654</v>
      </c>
      <c r="H17" s="56">
        <v>240446800104</v>
      </c>
      <c r="I17" s="58">
        <f t="shared" si="1"/>
        <v>0.23722784678077771</v>
      </c>
      <c r="J17" s="56">
        <v>46201956932</v>
      </c>
      <c r="K17" s="59">
        <f t="shared" si="2"/>
        <v>1.2345943860765989</v>
      </c>
      <c r="L17" s="56">
        <f t="shared" si="3"/>
        <v>10838719722</v>
      </c>
      <c r="M17" s="59">
        <f t="shared" si="4"/>
        <v>0.19001737633208687</v>
      </c>
      <c r="N17" s="57">
        <f t="shared" si="5"/>
        <v>1.6618396091894636</v>
      </c>
    </row>
    <row r="18" spans="1:14" x14ac:dyDescent="0.2">
      <c r="A18" s="156"/>
      <c r="B18" s="156"/>
      <c r="C18" s="157"/>
      <c r="D18" s="52">
        <v>2022</v>
      </c>
      <c r="E18" s="56">
        <v>250320655340</v>
      </c>
      <c r="F18" s="56">
        <v>196127015682</v>
      </c>
      <c r="G18" s="56">
        <f t="shared" si="0"/>
        <v>54193639658</v>
      </c>
      <c r="H18" s="56">
        <v>252521962253</v>
      </c>
      <c r="I18" s="58">
        <f t="shared" si="1"/>
        <v>0.21460960929688869</v>
      </c>
      <c r="J18" s="56">
        <v>43966992010</v>
      </c>
      <c r="K18" s="59">
        <f t="shared" si="2"/>
        <v>1.2325983011454142</v>
      </c>
      <c r="L18" s="56">
        <f t="shared" si="3"/>
        <v>10226647648</v>
      </c>
      <c r="M18" s="59">
        <f t="shared" si="4"/>
        <v>0.18870568045507449</v>
      </c>
      <c r="N18" s="57">
        <f t="shared" si="5"/>
        <v>1.6359135908973774</v>
      </c>
    </row>
    <row r="19" spans="1:14" x14ac:dyDescent="0.2">
      <c r="A19" s="156"/>
      <c r="B19" s="156"/>
      <c r="C19" s="157"/>
      <c r="D19" s="52">
        <v>2023</v>
      </c>
      <c r="E19" s="56">
        <v>208635900710</v>
      </c>
      <c r="F19" s="56">
        <v>198019438933</v>
      </c>
      <c r="G19" s="56">
        <f t="shared" si="0"/>
        <v>10616461777</v>
      </c>
      <c r="H19" s="56">
        <v>200674954592</v>
      </c>
      <c r="I19" s="58">
        <f t="shared" si="1"/>
        <v>5.2903770670259968E-2</v>
      </c>
      <c r="J19" s="56">
        <v>35346339920</v>
      </c>
      <c r="K19" s="59">
        <f t="shared" si="2"/>
        <v>0.30035533526323877</v>
      </c>
      <c r="L19" s="56">
        <f t="shared" si="3"/>
        <v>-24729878143</v>
      </c>
      <c r="M19" s="59">
        <f t="shared" si="4"/>
        <v>-2.3293898346223001</v>
      </c>
      <c r="N19" s="57">
        <f t="shared" si="5"/>
        <v>-1.9761307286888012</v>
      </c>
    </row>
    <row r="20" spans="1:14" x14ac:dyDescent="0.2">
      <c r="A20" s="162">
        <v>7</v>
      </c>
      <c r="B20" s="162" t="s">
        <v>107</v>
      </c>
      <c r="C20" s="163" t="s">
        <v>108</v>
      </c>
      <c r="D20" s="49">
        <v>2021</v>
      </c>
      <c r="E20" s="68">
        <v>3767423227990</v>
      </c>
      <c r="F20" s="68">
        <v>3105567656560</v>
      </c>
      <c r="G20" s="68">
        <f t="shared" si="0"/>
        <v>661855571430</v>
      </c>
      <c r="H20" s="68">
        <v>2487530945590</v>
      </c>
      <c r="I20" s="69">
        <f t="shared" si="1"/>
        <v>0.26606928151119708</v>
      </c>
      <c r="J20" s="68">
        <v>246411163520</v>
      </c>
      <c r="K20" s="70">
        <f t="shared" si="2"/>
        <v>2.6859804644211276</v>
      </c>
      <c r="L20" s="68">
        <f t="shared" si="3"/>
        <v>415444407910</v>
      </c>
      <c r="M20" s="70">
        <f t="shared" si="4"/>
        <v>0.62769647313294352</v>
      </c>
      <c r="N20" s="71">
        <f t="shared" si="5"/>
        <v>3.5797462190652682</v>
      </c>
    </row>
    <row r="21" spans="1:14" x14ac:dyDescent="0.2">
      <c r="A21" s="162"/>
      <c r="B21" s="162"/>
      <c r="C21" s="163"/>
      <c r="D21" s="49">
        <v>2022</v>
      </c>
      <c r="E21" s="68">
        <v>7212999086820</v>
      </c>
      <c r="F21" s="68">
        <v>5828746088160</v>
      </c>
      <c r="G21" s="68">
        <f t="shared" si="0"/>
        <v>1384252998660</v>
      </c>
      <c r="H21" s="68">
        <v>2486582965620</v>
      </c>
      <c r="I21" s="69">
        <f t="shared" si="1"/>
        <v>0.5566888448119216</v>
      </c>
      <c r="J21" s="68">
        <v>302232275010</v>
      </c>
      <c r="K21" s="70">
        <f t="shared" si="2"/>
        <v>4.5800965453282547</v>
      </c>
      <c r="L21" s="68">
        <f t="shared" si="3"/>
        <v>1082020723650</v>
      </c>
      <c r="M21" s="70">
        <f t="shared" si="4"/>
        <v>0.78166399111826357</v>
      </c>
      <c r="N21" s="71">
        <f t="shared" si="5"/>
        <v>5.9184493812584398</v>
      </c>
    </row>
    <row r="22" spans="1:14" x14ac:dyDescent="0.2">
      <c r="A22" s="162"/>
      <c r="B22" s="162"/>
      <c r="C22" s="163"/>
      <c r="D22" s="49">
        <v>2023</v>
      </c>
      <c r="E22" s="68">
        <v>9709626049200</v>
      </c>
      <c r="F22" s="68">
        <v>8309481349400</v>
      </c>
      <c r="G22" s="68">
        <f t="shared" si="0"/>
        <v>1400144699800</v>
      </c>
      <c r="H22" s="68">
        <v>2552716273800</v>
      </c>
      <c r="I22" s="69">
        <f t="shared" si="1"/>
        <v>0.54849209611365468</v>
      </c>
      <c r="J22" s="68">
        <v>339304981400</v>
      </c>
      <c r="K22" s="70">
        <f t="shared" si="2"/>
        <v>4.1265079399155562</v>
      </c>
      <c r="L22" s="68">
        <f t="shared" si="3"/>
        <v>1060839718400</v>
      </c>
      <c r="M22" s="70">
        <f t="shared" si="4"/>
        <v>0.75766434608618161</v>
      </c>
      <c r="N22" s="71">
        <f t="shared" si="5"/>
        <v>5.4326643821153926</v>
      </c>
    </row>
    <row r="23" spans="1:14" x14ac:dyDescent="0.2">
      <c r="A23" s="164">
        <v>8</v>
      </c>
      <c r="B23" s="164" t="s">
        <v>109</v>
      </c>
      <c r="C23" s="165" t="s">
        <v>110</v>
      </c>
      <c r="D23" s="43">
        <v>2021</v>
      </c>
      <c r="E23" s="74">
        <v>140656758698</v>
      </c>
      <c r="F23" s="74">
        <v>82221714307</v>
      </c>
      <c r="G23" s="74">
        <f t="shared" si="0"/>
        <v>58435044391</v>
      </c>
      <c r="H23" s="74">
        <v>244394843174</v>
      </c>
      <c r="I23" s="76">
        <f t="shared" si="1"/>
        <v>0.23910097133021924</v>
      </c>
      <c r="J23" s="74">
        <v>53000608967</v>
      </c>
      <c r="K23" s="77">
        <f t="shared" si="2"/>
        <v>1.1025353393087174</v>
      </c>
      <c r="L23" s="74">
        <f t="shared" si="3"/>
        <v>5434435424</v>
      </c>
      <c r="M23" s="77">
        <f t="shared" si="4"/>
        <v>9.2999594346795708E-2</v>
      </c>
      <c r="N23" s="75">
        <f t="shared" si="5"/>
        <v>1.4346359049857322</v>
      </c>
    </row>
    <row r="24" spans="1:14" x14ac:dyDescent="0.2">
      <c r="A24" s="164"/>
      <c r="B24" s="164"/>
      <c r="C24" s="165"/>
      <c r="D24" s="43">
        <v>2022</v>
      </c>
      <c r="E24" s="74">
        <v>171934673596</v>
      </c>
      <c r="F24" s="74">
        <v>114997133174</v>
      </c>
      <c r="G24" s="74">
        <f t="shared" si="0"/>
        <v>56937540422</v>
      </c>
      <c r="H24" s="74">
        <v>221102743239</v>
      </c>
      <c r="I24" s="76">
        <f t="shared" si="1"/>
        <v>0.25751620983034851</v>
      </c>
      <c r="J24" s="74">
        <v>58454089050</v>
      </c>
      <c r="K24" s="77">
        <f t="shared" si="2"/>
        <v>0.97405573069998941</v>
      </c>
      <c r="L24" s="74">
        <f t="shared" si="3"/>
        <v>-1516548628</v>
      </c>
      <c r="M24" s="77">
        <f t="shared" si="4"/>
        <v>-2.6635302767908521E-2</v>
      </c>
      <c r="N24" s="75">
        <f t="shared" si="5"/>
        <v>1.2049366377624293</v>
      </c>
    </row>
    <row r="25" spans="1:14" x14ac:dyDescent="0.2">
      <c r="A25" s="164"/>
      <c r="B25" s="164"/>
      <c r="C25" s="165"/>
      <c r="D25" s="43">
        <v>2023</v>
      </c>
      <c r="E25" s="74">
        <v>181373119160</v>
      </c>
      <c r="F25" s="74">
        <v>131822244608</v>
      </c>
      <c r="G25" s="74">
        <f t="shared" si="0"/>
        <v>49550874552</v>
      </c>
      <c r="H25" s="74">
        <v>215235304314</v>
      </c>
      <c r="I25" s="76">
        <f t="shared" si="1"/>
        <v>0.23021722532894415</v>
      </c>
      <c r="J25" s="74">
        <v>55776817597</v>
      </c>
      <c r="K25" s="77">
        <f t="shared" si="2"/>
        <v>0.88837758564886526</v>
      </c>
      <c r="L25" s="74">
        <f t="shared" si="3"/>
        <v>-6225943045</v>
      </c>
      <c r="M25" s="77">
        <f t="shared" si="4"/>
        <v>-0.12564749061020772</v>
      </c>
      <c r="N25" s="75">
        <f t="shared" si="5"/>
        <v>0.99294732036760169</v>
      </c>
    </row>
    <row r="26" spans="1:14" x14ac:dyDescent="0.2">
      <c r="A26" s="158">
        <v>9</v>
      </c>
      <c r="B26" s="158" t="s">
        <v>111</v>
      </c>
      <c r="C26" s="159" t="s">
        <v>112</v>
      </c>
      <c r="D26" s="46">
        <v>2021</v>
      </c>
      <c r="E26" s="86">
        <v>186298319000</v>
      </c>
      <c r="F26" s="86">
        <v>164247587000</v>
      </c>
      <c r="G26" s="86">
        <f t="shared" si="0"/>
        <v>22050732000</v>
      </c>
      <c r="H26" s="86">
        <v>783628993000</v>
      </c>
      <c r="I26" s="87">
        <f t="shared" si="1"/>
        <v>2.8139249819716664E-2</v>
      </c>
      <c r="J26" s="86">
        <v>37541081000</v>
      </c>
      <c r="K26" s="88">
        <f t="shared" si="2"/>
        <v>0.58737605344928667</v>
      </c>
      <c r="L26" s="86">
        <f t="shared" si="3"/>
        <v>-15490349000</v>
      </c>
      <c r="M26" s="88">
        <f t="shared" si="4"/>
        <v>-0.7024868380786633</v>
      </c>
      <c r="N26" s="89">
        <f t="shared" si="5"/>
        <v>-8.6971534809659912E-2</v>
      </c>
    </row>
    <row r="27" spans="1:14" x14ac:dyDescent="0.2">
      <c r="A27" s="158"/>
      <c r="B27" s="158"/>
      <c r="C27" s="159"/>
      <c r="D27" s="46">
        <v>2022</v>
      </c>
      <c r="E27" s="86">
        <v>235624901000</v>
      </c>
      <c r="F27" s="86">
        <v>182824114000</v>
      </c>
      <c r="G27" s="86">
        <f t="shared" si="0"/>
        <v>52800787000</v>
      </c>
      <c r="H27" s="86">
        <v>747184735000</v>
      </c>
      <c r="I27" s="87">
        <f t="shared" si="1"/>
        <v>7.066630851338257E-2</v>
      </c>
      <c r="J27" s="86">
        <v>52246488000</v>
      </c>
      <c r="K27" s="88">
        <f t="shared" si="2"/>
        <v>1.0106093064092652</v>
      </c>
      <c r="L27" s="86">
        <f t="shared" si="3"/>
        <v>554299000</v>
      </c>
      <c r="M27" s="88">
        <f t="shared" si="4"/>
        <v>1.0497930646374646E-2</v>
      </c>
      <c r="N27" s="89">
        <f t="shared" si="5"/>
        <v>1.0917735455690223</v>
      </c>
    </row>
    <row r="28" spans="1:14" x14ac:dyDescent="0.2">
      <c r="A28" s="158"/>
      <c r="B28" s="158"/>
      <c r="C28" s="159"/>
      <c r="D28" s="46">
        <v>2023</v>
      </c>
      <c r="E28" s="86">
        <v>208393296000</v>
      </c>
      <c r="F28" s="86">
        <v>160085817000</v>
      </c>
      <c r="G28" s="86">
        <f t="shared" si="0"/>
        <v>48307479000</v>
      </c>
      <c r="H28" s="86">
        <v>754173065000</v>
      </c>
      <c r="I28" s="87">
        <f t="shared" si="1"/>
        <v>6.4053572372012521E-2</v>
      </c>
      <c r="J28" s="86">
        <v>48040028000</v>
      </c>
      <c r="K28" s="88">
        <f t="shared" si="2"/>
        <v>1.0055672532080955</v>
      </c>
      <c r="L28" s="86">
        <f t="shared" si="3"/>
        <v>267451000</v>
      </c>
      <c r="M28" s="88">
        <f t="shared" si="4"/>
        <v>5.5364304976461302E-3</v>
      </c>
      <c r="N28" s="89">
        <f t="shared" si="5"/>
        <v>1.0751572560777543</v>
      </c>
    </row>
    <row r="29" spans="1:14" x14ac:dyDescent="0.2">
      <c r="A29" s="160">
        <v>10</v>
      </c>
      <c r="B29" s="160" t="s">
        <v>113</v>
      </c>
      <c r="C29" s="161" t="s">
        <v>114</v>
      </c>
      <c r="D29" s="36">
        <v>2021</v>
      </c>
      <c r="E29" s="37">
        <v>2143904222660</v>
      </c>
      <c r="F29" s="37">
        <v>2071737507750</v>
      </c>
      <c r="G29" s="37">
        <f t="shared" si="0"/>
        <v>72166714910</v>
      </c>
      <c r="H29" s="37">
        <v>955277451930</v>
      </c>
      <c r="I29" s="38">
        <f t="shared" si="1"/>
        <v>7.5545292903331465E-2</v>
      </c>
      <c r="J29" s="37">
        <v>102101093690</v>
      </c>
      <c r="K29" s="39">
        <f t="shared" si="2"/>
        <v>0.70681627690603444</v>
      </c>
      <c r="L29" s="37">
        <f t="shared" si="3"/>
        <v>-29934378780</v>
      </c>
      <c r="M29" s="39">
        <f t="shared" si="4"/>
        <v>-0.41479480973093391</v>
      </c>
      <c r="N29" s="40">
        <f t="shared" si="5"/>
        <v>0.36756676007843198</v>
      </c>
    </row>
    <row r="30" spans="1:14" x14ac:dyDescent="0.2">
      <c r="A30" s="160"/>
      <c r="B30" s="160"/>
      <c r="C30" s="161"/>
      <c r="D30" s="36">
        <v>2022</v>
      </c>
      <c r="E30" s="37">
        <v>3597647126490</v>
      </c>
      <c r="F30" s="37">
        <v>3514801694400</v>
      </c>
      <c r="G30" s="37">
        <f t="shared" si="0"/>
        <v>82845432090</v>
      </c>
      <c r="H30" s="37">
        <v>1043770683150</v>
      </c>
      <c r="I30" s="38">
        <f t="shared" si="1"/>
        <v>7.9371296231448479E-2</v>
      </c>
      <c r="J30" s="37">
        <v>97132650930</v>
      </c>
      <c r="K30" s="39">
        <f t="shared" si="2"/>
        <v>0.85291023457913984</v>
      </c>
      <c r="L30" s="37">
        <f t="shared" si="3"/>
        <v>-14287218840</v>
      </c>
      <c r="M30" s="39">
        <f t="shared" si="4"/>
        <v>-0.17245632595022173</v>
      </c>
      <c r="N30" s="40">
        <f t="shared" si="5"/>
        <v>0.75982520486036653</v>
      </c>
    </row>
    <row r="31" spans="1:14" x14ac:dyDescent="0.2">
      <c r="A31" s="160"/>
      <c r="B31" s="160"/>
      <c r="C31" s="161"/>
      <c r="D31" s="36">
        <v>2023</v>
      </c>
      <c r="E31" s="37">
        <v>3484111815800</v>
      </c>
      <c r="F31" s="37">
        <v>3309750151400</v>
      </c>
      <c r="G31" s="37">
        <f t="shared" si="0"/>
        <v>174361664400</v>
      </c>
      <c r="H31" s="37">
        <v>1077967937200</v>
      </c>
      <c r="I31" s="38">
        <f t="shared" si="1"/>
        <v>0.1617503252025296</v>
      </c>
      <c r="J31" s="37">
        <v>89663527800</v>
      </c>
      <c r="K31" s="39">
        <f t="shared" si="2"/>
        <v>1.9446219514017382</v>
      </c>
      <c r="L31" s="37">
        <f t="shared" si="3"/>
        <v>84698136600</v>
      </c>
      <c r="M31" s="39">
        <f t="shared" si="4"/>
        <v>0.48576123020766482</v>
      </c>
      <c r="N31" s="40">
        <f t="shared" si="5"/>
        <v>2.5921335068119324</v>
      </c>
    </row>
    <row r="32" spans="1:14" x14ac:dyDescent="0.2">
      <c r="A32" s="156">
        <v>11</v>
      </c>
      <c r="B32" s="156" t="s">
        <v>115</v>
      </c>
      <c r="C32" s="157" t="s">
        <v>116</v>
      </c>
      <c r="D32" s="52">
        <v>2021</v>
      </c>
      <c r="E32" s="56">
        <v>2227367211794</v>
      </c>
      <c r="F32" s="56">
        <v>1632621218746</v>
      </c>
      <c r="G32" s="56">
        <f t="shared" si="0"/>
        <v>594745993048</v>
      </c>
      <c r="H32" s="56">
        <v>1676548380055</v>
      </c>
      <c r="I32" s="58">
        <f t="shared" si="1"/>
        <v>0.35474430688870967</v>
      </c>
      <c r="J32" s="56">
        <v>278599748309</v>
      </c>
      <c r="K32" s="59">
        <f t="shared" si="2"/>
        <v>2.1347685942212573</v>
      </c>
      <c r="L32" s="56">
        <f t="shared" si="3"/>
        <v>316146244739</v>
      </c>
      <c r="M32" s="59">
        <f t="shared" si="4"/>
        <v>0.53156515291307704</v>
      </c>
      <c r="N32" s="57">
        <f t="shared" si="5"/>
        <v>3.021078054023044</v>
      </c>
    </row>
    <row r="33" spans="1:14" x14ac:dyDescent="0.2">
      <c r="A33" s="156"/>
      <c r="B33" s="156"/>
      <c r="C33" s="157"/>
      <c r="D33" s="52">
        <v>2022</v>
      </c>
      <c r="E33" s="56">
        <v>2808698656787</v>
      </c>
      <c r="F33" s="56">
        <v>2040961290446</v>
      </c>
      <c r="G33" s="56">
        <f t="shared" si="0"/>
        <v>767737366341</v>
      </c>
      <c r="H33" s="56">
        <v>2224729775954</v>
      </c>
      <c r="I33" s="58">
        <f t="shared" si="1"/>
        <v>0.34509241285799835</v>
      </c>
      <c r="J33" s="56">
        <v>320276404587</v>
      </c>
      <c r="K33" s="59">
        <f t="shared" si="2"/>
        <v>2.397108732786625</v>
      </c>
      <c r="L33" s="56">
        <f t="shared" si="3"/>
        <v>447460961754</v>
      </c>
      <c r="M33" s="59">
        <f t="shared" si="4"/>
        <v>0.58283077178668241</v>
      </c>
      <c r="N33" s="57">
        <f t="shared" si="5"/>
        <v>3.3250319174313057</v>
      </c>
    </row>
    <row r="34" spans="1:14" x14ac:dyDescent="0.2">
      <c r="A34" s="156"/>
      <c r="B34" s="156"/>
      <c r="C34" s="157"/>
      <c r="D34" s="52">
        <v>2023</v>
      </c>
      <c r="E34" s="56">
        <v>2860388195952</v>
      </c>
      <c r="F34" s="56">
        <v>1914990809785</v>
      </c>
      <c r="G34" s="56">
        <f t="shared" si="0"/>
        <v>945397386167</v>
      </c>
      <c r="H34" s="56">
        <v>2487649831619</v>
      </c>
      <c r="I34" s="58">
        <f t="shared" si="1"/>
        <v>0.38003635967998001</v>
      </c>
      <c r="J34" s="56">
        <v>338923114632</v>
      </c>
      <c r="K34" s="59">
        <f t="shared" si="2"/>
        <v>2.7894154908658413</v>
      </c>
      <c r="L34" s="56">
        <f t="shared" si="3"/>
        <v>606474271535</v>
      </c>
      <c r="M34" s="59">
        <f t="shared" si="4"/>
        <v>0.64150195506027052</v>
      </c>
      <c r="N34" s="57">
        <f t="shared" si="5"/>
        <v>3.8109538056060916</v>
      </c>
    </row>
    <row r="35" spans="1:14" x14ac:dyDescent="0.2">
      <c r="A35" s="162">
        <v>12</v>
      </c>
      <c r="B35" s="162" t="s">
        <v>117</v>
      </c>
      <c r="C35" s="163" t="s">
        <v>118</v>
      </c>
      <c r="D35" s="49">
        <v>2021</v>
      </c>
      <c r="E35" s="68">
        <v>4800000000</v>
      </c>
      <c r="F35" s="68">
        <v>3212668481</v>
      </c>
      <c r="G35" s="68">
        <f t="shared" si="0"/>
        <v>1587331519</v>
      </c>
      <c r="H35" s="68">
        <v>53567005765</v>
      </c>
      <c r="I35" s="69">
        <f t="shared" si="1"/>
        <v>2.9632634796943273E-2</v>
      </c>
      <c r="J35" s="68">
        <v>2695113622</v>
      </c>
      <c r="K35" s="70">
        <f t="shared" si="2"/>
        <v>0.58896645619789012</v>
      </c>
      <c r="L35" s="68">
        <f t="shared" si="3"/>
        <v>-1107782103</v>
      </c>
      <c r="M35" s="70">
        <f t="shared" si="4"/>
        <v>-0.69788956480741315</v>
      </c>
      <c r="N35" s="71">
        <f t="shared" si="5"/>
        <v>-7.9290473812579809E-2</v>
      </c>
    </row>
    <row r="36" spans="1:14" x14ac:dyDescent="0.2">
      <c r="A36" s="162"/>
      <c r="B36" s="162"/>
      <c r="C36" s="163"/>
      <c r="D36" s="49">
        <v>2022</v>
      </c>
      <c r="E36" s="68">
        <v>4800000000</v>
      </c>
      <c r="F36" s="68">
        <v>2576481067</v>
      </c>
      <c r="G36" s="68">
        <f t="shared" si="0"/>
        <v>2223518933</v>
      </c>
      <c r="H36" s="68">
        <v>44079580969</v>
      </c>
      <c r="I36" s="69">
        <f t="shared" si="1"/>
        <v>5.0443286531324828E-2</v>
      </c>
      <c r="J36" s="68">
        <v>12274920074</v>
      </c>
      <c r="K36" s="70">
        <f t="shared" si="2"/>
        <v>0.18114325140981768</v>
      </c>
      <c r="L36" s="68">
        <f t="shared" si="3"/>
        <v>-10051401141</v>
      </c>
      <c r="M36" s="70">
        <f t="shared" si="4"/>
        <v>-4.520492716218306</v>
      </c>
      <c r="N36" s="71">
        <f t="shared" si="5"/>
        <v>-4.2889061782771636</v>
      </c>
    </row>
    <row r="37" spans="1:14" x14ac:dyDescent="0.2">
      <c r="A37" s="162"/>
      <c r="B37" s="162"/>
      <c r="C37" s="163"/>
      <c r="D37" s="49">
        <v>2023</v>
      </c>
      <c r="E37" s="68">
        <v>1456276487</v>
      </c>
      <c r="F37" s="68">
        <v>4771085176</v>
      </c>
      <c r="G37" s="68">
        <f t="shared" si="0"/>
        <v>-3314808689</v>
      </c>
      <c r="H37" s="68">
        <v>37673761912</v>
      </c>
      <c r="I37" s="69">
        <f t="shared" si="1"/>
        <v>-8.7987196413856231E-2</v>
      </c>
      <c r="J37" s="68">
        <v>2927196648</v>
      </c>
      <c r="K37" s="70">
        <f t="shared" si="2"/>
        <v>-1.1324174927792552</v>
      </c>
      <c r="L37" s="68">
        <f t="shared" si="3"/>
        <v>-6242005337</v>
      </c>
      <c r="M37" s="70">
        <f t="shared" si="4"/>
        <v>1.8830665424866695</v>
      </c>
      <c r="N37" s="71">
        <f t="shared" si="5"/>
        <v>0.66266185329355798</v>
      </c>
    </row>
    <row r="38" spans="1:14" x14ac:dyDescent="0.2">
      <c r="A38" s="164">
        <v>13</v>
      </c>
      <c r="B38" s="164" t="s">
        <v>119</v>
      </c>
      <c r="C38" s="165" t="s">
        <v>120</v>
      </c>
      <c r="D38" s="43">
        <v>2021</v>
      </c>
      <c r="E38" s="74">
        <v>1721401131000</v>
      </c>
      <c r="F38" s="74">
        <v>1655239193000</v>
      </c>
      <c r="G38" s="74">
        <f t="shared" si="0"/>
        <v>66161938000</v>
      </c>
      <c r="H38" s="74">
        <v>696234481000</v>
      </c>
      <c r="I38" s="76">
        <f t="shared" si="1"/>
        <v>9.5028240923907936E-2</v>
      </c>
      <c r="J38" s="74">
        <v>114884762000</v>
      </c>
      <c r="K38" s="77">
        <f t="shared" si="2"/>
        <v>0.57589829014921923</v>
      </c>
      <c r="L38" s="74">
        <f t="shared" si="3"/>
        <v>-48722824000</v>
      </c>
      <c r="M38" s="77">
        <f t="shared" si="4"/>
        <v>-0.73641772706234809</v>
      </c>
      <c r="N38" s="75">
        <f t="shared" si="5"/>
        <v>-6.5491195989220929E-2</v>
      </c>
    </row>
    <row r="39" spans="1:14" x14ac:dyDescent="0.2">
      <c r="A39" s="164"/>
      <c r="B39" s="164"/>
      <c r="C39" s="165"/>
      <c r="D39" s="43">
        <v>2022</v>
      </c>
      <c r="E39" s="74">
        <v>2816473345000</v>
      </c>
      <c r="F39" s="74">
        <v>2582985140000</v>
      </c>
      <c r="G39" s="74">
        <f t="shared" si="0"/>
        <v>233488205000</v>
      </c>
      <c r="H39" s="74">
        <v>748228960000</v>
      </c>
      <c r="I39" s="76">
        <f t="shared" si="1"/>
        <v>0.31205448797384161</v>
      </c>
      <c r="J39" s="74">
        <v>133666323000</v>
      </c>
      <c r="K39" s="77">
        <f t="shared" si="2"/>
        <v>1.7467990422688593</v>
      </c>
      <c r="L39" s="74">
        <f t="shared" si="3"/>
        <v>99821882000</v>
      </c>
      <c r="M39" s="77">
        <f t="shared" si="4"/>
        <v>0.42752430256594759</v>
      </c>
      <c r="N39" s="75">
        <f t="shared" si="5"/>
        <v>2.4863778328086483</v>
      </c>
    </row>
    <row r="40" spans="1:14" x14ac:dyDescent="0.2">
      <c r="A40" s="164"/>
      <c r="B40" s="164"/>
      <c r="C40" s="165"/>
      <c r="D40" s="43">
        <v>2023</v>
      </c>
      <c r="E40" s="74">
        <v>3087562665000</v>
      </c>
      <c r="F40" s="74">
        <v>2784012895000</v>
      </c>
      <c r="G40" s="74">
        <f t="shared" si="0"/>
        <v>303549770000</v>
      </c>
      <c r="H40" s="74">
        <v>792848103000</v>
      </c>
      <c r="I40" s="76">
        <f t="shared" si="1"/>
        <v>0.38285993098983301</v>
      </c>
      <c r="J40" s="74">
        <v>153504906000</v>
      </c>
      <c r="K40" s="77">
        <f t="shared" si="2"/>
        <v>1.9774597301795684</v>
      </c>
      <c r="L40" s="74">
        <f t="shared" si="3"/>
        <v>150044864000</v>
      </c>
      <c r="M40" s="77">
        <f t="shared" si="4"/>
        <v>0.49430070067257836</v>
      </c>
      <c r="N40" s="75">
        <f t="shared" si="5"/>
        <v>2.8546203618419801</v>
      </c>
    </row>
    <row r="41" spans="1:14" x14ac:dyDescent="0.2">
      <c r="A41" s="158">
        <v>14</v>
      </c>
      <c r="B41" s="158" t="s">
        <v>121</v>
      </c>
      <c r="C41" s="159" t="s">
        <v>122</v>
      </c>
      <c r="D41" s="46">
        <v>2021</v>
      </c>
      <c r="E41" s="86">
        <v>1214204113826</v>
      </c>
      <c r="F41" s="86">
        <v>1198432523957</v>
      </c>
      <c r="G41" s="86">
        <f t="shared" si="0"/>
        <v>15771589869</v>
      </c>
      <c r="H41" s="86">
        <v>1213430505559</v>
      </c>
      <c r="I41" s="87">
        <f t="shared" si="1"/>
        <v>1.2997522146300735E-2</v>
      </c>
      <c r="J41" s="86">
        <v>35108798267</v>
      </c>
      <c r="K41" s="88">
        <f t="shared" si="2"/>
        <v>0.44922044181228143</v>
      </c>
      <c r="L41" s="86">
        <f t="shared" si="3"/>
        <v>-19337208398</v>
      </c>
      <c r="M41" s="88">
        <f t="shared" si="4"/>
        <v>-1.2260785728399162</v>
      </c>
      <c r="N41" s="89">
        <f t="shared" si="5"/>
        <v>-0.763860608881334</v>
      </c>
    </row>
    <row r="42" spans="1:14" x14ac:dyDescent="0.2">
      <c r="A42" s="158"/>
      <c r="B42" s="158"/>
      <c r="C42" s="159"/>
      <c r="D42" s="46">
        <v>2022</v>
      </c>
      <c r="E42" s="86">
        <v>1514907831143</v>
      </c>
      <c r="F42" s="86">
        <v>1447825429225</v>
      </c>
      <c r="G42" s="86">
        <f t="shared" si="0"/>
        <v>67082401918</v>
      </c>
      <c r="H42" s="86">
        <v>1244651404213</v>
      </c>
      <c r="I42" s="87">
        <f t="shared" si="1"/>
        <v>5.3896538172000519E-2</v>
      </c>
      <c r="J42" s="86">
        <v>39404755787</v>
      </c>
      <c r="K42" s="88">
        <f t="shared" si="2"/>
        <v>1.7023935456067747</v>
      </c>
      <c r="L42" s="86">
        <f t="shared" si="3"/>
        <v>27677646131</v>
      </c>
      <c r="M42" s="88">
        <f t="shared" si="4"/>
        <v>0.4125917578925174</v>
      </c>
      <c r="N42" s="89">
        <f t="shared" si="5"/>
        <v>2.1688818416712925</v>
      </c>
    </row>
    <row r="43" spans="1:14" x14ac:dyDescent="0.2">
      <c r="A43" s="158"/>
      <c r="B43" s="158"/>
      <c r="C43" s="159"/>
      <c r="D43" s="46">
        <v>2023</v>
      </c>
      <c r="E43" s="86">
        <v>1648518772825</v>
      </c>
      <c r="F43" s="86">
        <v>1553033534794</v>
      </c>
      <c r="G43" s="86">
        <f t="shared" si="0"/>
        <v>95485238031</v>
      </c>
      <c r="H43" s="86">
        <v>1264749103111</v>
      </c>
      <c r="I43" s="87">
        <f t="shared" si="1"/>
        <v>7.5497375563364832E-2</v>
      </c>
      <c r="J43" s="86">
        <v>48623512729</v>
      </c>
      <c r="K43" s="88">
        <f t="shared" si="2"/>
        <v>1.9637667595753683</v>
      </c>
      <c r="L43" s="86">
        <f t="shared" si="3"/>
        <v>46861725302</v>
      </c>
      <c r="M43" s="88">
        <f t="shared" si="4"/>
        <v>0.49077455602913184</v>
      </c>
      <c r="N43" s="89">
        <f t="shared" si="5"/>
        <v>2.530038691167865</v>
      </c>
    </row>
    <row r="44" spans="1:14" x14ac:dyDescent="0.2">
      <c r="A44" s="160">
        <v>15</v>
      </c>
      <c r="B44" s="160" t="s">
        <v>123</v>
      </c>
      <c r="C44" s="161" t="s">
        <v>124</v>
      </c>
      <c r="D44" s="36">
        <v>2021</v>
      </c>
      <c r="E44" s="37">
        <v>552465600178</v>
      </c>
      <c r="F44" s="37">
        <v>495909584832</v>
      </c>
      <c r="G44" s="37">
        <f t="shared" si="0"/>
        <v>56556015346</v>
      </c>
      <c r="H44" s="37">
        <v>846429385994</v>
      </c>
      <c r="I44" s="38">
        <f t="shared" si="1"/>
        <v>6.6817169018279929E-2</v>
      </c>
      <c r="J44" s="37">
        <v>60481985802</v>
      </c>
      <c r="K44" s="39">
        <f t="shared" si="2"/>
        <v>0.93508859863079796</v>
      </c>
      <c r="L44" s="37">
        <f t="shared" si="3"/>
        <v>-3925970456</v>
      </c>
      <c r="M44" s="39">
        <f t="shared" si="4"/>
        <v>-6.9417380838830076E-2</v>
      </c>
      <c r="N44" s="40">
        <f t="shared" si="5"/>
        <v>0.93248838681024782</v>
      </c>
    </row>
    <row r="45" spans="1:14" x14ac:dyDescent="0.2">
      <c r="A45" s="160"/>
      <c r="B45" s="160"/>
      <c r="C45" s="161"/>
      <c r="D45" s="36">
        <v>2022</v>
      </c>
      <c r="E45" s="37">
        <v>647952496309</v>
      </c>
      <c r="F45" s="37">
        <v>576434143162</v>
      </c>
      <c r="G45" s="37">
        <f t="shared" si="0"/>
        <v>71518353147</v>
      </c>
      <c r="H45" s="37">
        <v>853001407166</v>
      </c>
      <c r="I45" s="38">
        <f t="shared" si="1"/>
        <v>8.3843183078222083E-2</v>
      </c>
      <c r="J45" s="37">
        <v>70310458395</v>
      </c>
      <c r="K45" s="39">
        <f t="shared" si="2"/>
        <v>1.0171794464091546</v>
      </c>
      <c r="L45" s="37">
        <f t="shared" si="3"/>
        <v>1207894752</v>
      </c>
      <c r="M45" s="39">
        <f t="shared" si="4"/>
        <v>1.6889297625705575E-2</v>
      </c>
      <c r="N45" s="40">
        <f t="shared" si="5"/>
        <v>1.1179119271130822</v>
      </c>
    </row>
    <row r="46" spans="1:14" x14ac:dyDescent="0.2">
      <c r="A46" s="160"/>
      <c r="B46" s="160"/>
      <c r="C46" s="161"/>
      <c r="D46" s="36">
        <v>2023</v>
      </c>
      <c r="E46" s="37">
        <v>562620703597</v>
      </c>
      <c r="F46" s="37">
        <v>542738561301</v>
      </c>
      <c r="G46" s="37">
        <f t="shared" si="0"/>
        <v>19882142296</v>
      </c>
      <c r="H46" s="37">
        <v>819834546489</v>
      </c>
      <c r="I46" s="38">
        <f t="shared" si="1"/>
        <v>2.4251408264200008E-2</v>
      </c>
      <c r="J46" s="37">
        <v>69970641588</v>
      </c>
      <c r="K46" s="39">
        <f t="shared" si="2"/>
        <v>0.28414977831802241</v>
      </c>
      <c r="L46" s="37">
        <f t="shared" si="3"/>
        <v>-50088499292</v>
      </c>
      <c r="M46" s="39">
        <f t="shared" si="4"/>
        <v>-2.519270737845845</v>
      </c>
      <c r="N46" s="40">
        <f t="shared" si="5"/>
        <v>-2.2108695512636225</v>
      </c>
    </row>
    <row r="47" spans="1:14" x14ac:dyDescent="0.2">
      <c r="A47" s="156">
        <v>16</v>
      </c>
      <c r="B47" s="156" t="s">
        <v>125</v>
      </c>
      <c r="C47" s="157" t="s">
        <v>126</v>
      </c>
      <c r="D47" s="52">
        <v>2021</v>
      </c>
      <c r="E47" s="56">
        <v>1702727109040</v>
      </c>
      <c r="F47" s="56">
        <v>1511485777590</v>
      </c>
      <c r="G47" s="56">
        <f t="shared" si="0"/>
        <v>191241331450</v>
      </c>
      <c r="H47" s="56">
        <v>505711076660</v>
      </c>
      <c r="I47" s="58">
        <f t="shared" si="1"/>
        <v>0.37816322456898743</v>
      </c>
      <c r="J47" s="56">
        <v>78775308880</v>
      </c>
      <c r="K47" s="59">
        <f t="shared" si="2"/>
        <v>2.4276811372624603</v>
      </c>
      <c r="L47" s="56">
        <f t="shared" si="3"/>
        <v>112466022570</v>
      </c>
      <c r="M47" s="59">
        <f t="shared" si="4"/>
        <v>0.58808428971539661</v>
      </c>
      <c r="N47" s="57">
        <f t="shared" si="5"/>
        <v>3.3939286515468448</v>
      </c>
    </row>
    <row r="48" spans="1:14" x14ac:dyDescent="0.2">
      <c r="A48" s="156"/>
      <c r="B48" s="156"/>
      <c r="C48" s="157"/>
      <c r="D48" s="52">
        <v>2022</v>
      </c>
      <c r="E48" s="56">
        <v>2623886200980</v>
      </c>
      <c r="F48" s="56">
        <v>2384903096190</v>
      </c>
      <c r="G48" s="56">
        <f t="shared" si="0"/>
        <v>238983104790</v>
      </c>
      <c r="H48" s="56">
        <v>575294497560</v>
      </c>
      <c r="I48" s="58">
        <f t="shared" si="1"/>
        <v>0.4154100305210644</v>
      </c>
      <c r="J48" s="56">
        <v>80901875700</v>
      </c>
      <c r="K48" s="59">
        <f t="shared" si="2"/>
        <v>2.9539871940200269</v>
      </c>
      <c r="L48" s="56">
        <f t="shared" si="3"/>
        <v>158081229090</v>
      </c>
      <c r="M48" s="59">
        <f t="shared" si="4"/>
        <v>0.66147449724075535</v>
      </c>
      <c r="N48" s="57">
        <f t="shared" si="5"/>
        <v>4.0308717217818462</v>
      </c>
    </row>
    <row r="49" spans="1:14" x14ac:dyDescent="0.2">
      <c r="A49" s="156"/>
      <c r="B49" s="156"/>
      <c r="C49" s="157"/>
      <c r="D49" s="52">
        <v>2023</v>
      </c>
      <c r="E49" s="56">
        <v>1962284352932</v>
      </c>
      <c r="F49" s="56">
        <v>1963998662494</v>
      </c>
      <c r="G49" s="56">
        <f t="shared" si="0"/>
        <v>-1714309562</v>
      </c>
      <c r="H49" s="56">
        <v>480031792796</v>
      </c>
      <c r="I49" s="58">
        <f t="shared" si="1"/>
        <v>-3.5712417130015664E-3</v>
      </c>
      <c r="J49" s="56">
        <v>75433955263</v>
      </c>
      <c r="K49" s="59">
        <f t="shared" si="2"/>
        <v>-2.2725966788074026E-2</v>
      </c>
      <c r="L49" s="56">
        <f t="shared" si="3"/>
        <v>-77148264825</v>
      </c>
      <c r="M49" s="59">
        <f t="shared" si="4"/>
        <v>45.002528443576402</v>
      </c>
      <c r="N49" s="57">
        <f t="shared" si="5"/>
        <v>44.976231235075325</v>
      </c>
    </row>
    <row r="50" spans="1:14" x14ac:dyDescent="0.2">
      <c r="A50" s="162">
        <v>17</v>
      </c>
      <c r="B50" s="162" t="s">
        <v>127</v>
      </c>
      <c r="C50" s="163" t="s">
        <v>128</v>
      </c>
      <c r="D50" s="49">
        <v>2021</v>
      </c>
      <c r="E50" s="68">
        <v>2581646425587</v>
      </c>
      <c r="F50" s="68">
        <v>2522368264118</v>
      </c>
      <c r="G50" s="68">
        <f t="shared" si="0"/>
        <v>59278161469</v>
      </c>
      <c r="H50" s="68">
        <v>98306358277</v>
      </c>
      <c r="I50" s="69">
        <f t="shared" si="1"/>
        <v>0.60299417563582824</v>
      </c>
      <c r="J50" s="68">
        <v>72482615895</v>
      </c>
      <c r="K50" s="70">
        <f t="shared" si="2"/>
        <v>0.81782591228318413</v>
      </c>
      <c r="L50" s="68">
        <f t="shared" si="3"/>
        <v>-13204454426</v>
      </c>
      <c r="M50" s="70">
        <f t="shared" si="4"/>
        <v>-0.22275411549167862</v>
      </c>
      <c r="N50" s="71">
        <f t="shared" si="5"/>
        <v>1.1980659724273339</v>
      </c>
    </row>
    <row r="51" spans="1:14" x14ac:dyDescent="0.2">
      <c r="A51" s="162"/>
      <c r="B51" s="162"/>
      <c r="C51" s="163"/>
      <c r="D51" s="49">
        <v>2022</v>
      </c>
      <c r="E51" s="68">
        <v>3111392892032</v>
      </c>
      <c r="F51" s="68">
        <v>3091346178023</v>
      </c>
      <c r="G51" s="68">
        <f t="shared" si="0"/>
        <v>20046714009</v>
      </c>
      <c r="H51" s="68">
        <v>25841330528</v>
      </c>
      <c r="I51" s="69">
        <f t="shared" si="1"/>
        <v>0.77576168097376696</v>
      </c>
      <c r="J51" s="68">
        <v>82935140829</v>
      </c>
      <c r="K51" s="70">
        <f t="shared" si="2"/>
        <v>0.24171555999806354</v>
      </c>
      <c r="L51" s="68">
        <f t="shared" si="3"/>
        <v>-62888426820</v>
      </c>
      <c r="M51" s="70">
        <f t="shared" si="4"/>
        <v>-3.1370940290646216</v>
      </c>
      <c r="N51" s="71">
        <f t="shared" si="5"/>
        <v>-2.1196167880927912</v>
      </c>
    </row>
    <row r="52" spans="1:14" x14ac:dyDescent="0.2">
      <c r="A52" s="162"/>
      <c r="B52" s="162"/>
      <c r="C52" s="163"/>
      <c r="D52" s="49">
        <v>2023</v>
      </c>
      <c r="E52" s="68">
        <v>3195794938533</v>
      </c>
      <c r="F52" s="68">
        <v>3190069747703</v>
      </c>
      <c r="G52" s="68">
        <f t="shared" si="0"/>
        <v>5725190830</v>
      </c>
      <c r="H52" s="68">
        <v>-49172465442</v>
      </c>
      <c r="I52" s="69">
        <f t="shared" si="1"/>
        <v>-0.11643082726354219</v>
      </c>
      <c r="J52" s="68">
        <v>71149741784</v>
      </c>
      <c r="K52" s="70">
        <f t="shared" si="2"/>
        <v>8.0466782962906949E-2</v>
      </c>
      <c r="L52" s="68">
        <f t="shared" si="3"/>
        <v>-65424550954</v>
      </c>
      <c r="M52" s="70">
        <f t="shared" si="4"/>
        <v>-11.427488252649214</v>
      </c>
      <c r="N52" s="71">
        <f t="shared" si="5"/>
        <v>-11.46345229694985</v>
      </c>
    </row>
    <row r="53" spans="1:14" x14ac:dyDescent="0.2">
      <c r="A53" s="164">
        <v>18</v>
      </c>
      <c r="B53" s="164" t="s">
        <v>129</v>
      </c>
      <c r="C53" s="165" t="s">
        <v>130</v>
      </c>
      <c r="D53" s="43">
        <v>2021</v>
      </c>
      <c r="E53" s="74">
        <v>139351624614</v>
      </c>
      <c r="F53" s="74">
        <v>96495453064</v>
      </c>
      <c r="G53" s="74">
        <f t="shared" si="0"/>
        <v>42856171550</v>
      </c>
      <c r="H53" s="74">
        <v>140012637770</v>
      </c>
      <c r="I53" s="76">
        <f t="shared" si="1"/>
        <v>0.30608788058403852</v>
      </c>
      <c r="J53" s="74">
        <v>28215225163</v>
      </c>
      <c r="K53" s="77">
        <f t="shared" si="2"/>
        <v>1.5189023409318521</v>
      </c>
      <c r="L53" s="74">
        <f t="shared" si="3"/>
        <v>14640946387</v>
      </c>
      <c r="M53" s="77">
        <f t="shared" si="4"/>
        <v>0.34162982500474892</v>
      </c>
      <c r="N53" s="75">
        <f t="shared" si="5"/>
        <v>2.1666200465206398</v>
      </c>
    </row>
    <row r="54" spans="1:14" x14ac:dyDescent="0.2">
      <c r="A54" s="164"/>
      <c r="B54" s="164"/>
      <c r="C54" s="165"/>
      <c r="D54" s="43">
        <v>2022</v>
      </c>
      <c r="E54" s="74">
        <v>153828140683</v>
      </c>
      <c r="F54" s="74">
        <v>105459976619</v>
      </c>
      <c r="G54" s="74">
        <f t="shared" si="0"/>
        <v>48368164064</v>
      </c>
      <c r="H54" s="74">
        <v>149151859114</v>
      </c>
      <c r="I54" s="76">
        <f t="shared" si="1"/>
        <v>0.32428804006412798</v>
      </c>
      <c r="J54" s="74">
        <v>32860896616</v>
      </c>
      <c r="K54" s="77">
        <f t="shared" si="2"/>
        <v>1.4719064007659943</v>
      </c>
      <c r="L54" s="74">
        <f t="shared" si="3"/>
        <v>15507267448</v>
      </c>
      <c r="M54" s="77">
        <f t="shared" si="4"/>
        <v>0.3206089738589421</v>
      </c>
      <c r="N54" s="75">
        <f t="shared" si="5"/>
        <v>2.1168034146890644</v>
      </c>
    </row>
    <row r="55" spans="1:14" x14ac:dyDescent="0.2">
      <c r="A55" s="164"/>
      <c r="B55" s="164"/>
      <c r="C55" s="165"/>
      <c r="D55" s="43">
        <v>2023</v>
      </c>
      <c r="E55" s="74">
        <v>161660709008</v>
      </c>
      <c r="F55" s="74">
        <v>106230850956</v>
      </c>
      <c r="G55" s="74">
        <f t="shared" si="0"/>
        <v>55429858052</v>
      </c>
      <c r="H55" s="74">
        <v>156454877731</v>
      </c>
      <c r="I55" s="76">
        <f t="shared" si="1"/>
        <v>0.35428654482286631</v>
      </c>
      <c r="J55" s="74">
        <v>36906257004</v>
      </c>
      <c r="K55" s="77">
        <f t="shared" si="2"/>
        <v>1.5019095013073898</v>
      </c>
      <c r="L55" s="74">
        <f t="shared" si="3"/>
        <v>18523601048</v>
      </c>
      <c r="M55" s="77">
        <f t="shared" si="4"/>
        <v>0.33418092160045931</v>
      </c>
      <c r="N55" s="75">
        <f t="shared" si="5"/>
        <v>2.1903769677307152</v>
      </c>
    </row>
    <row r="56" spans="1:14" x14ac:dyDescent="0.2">
      <c r="A56" s="158">
        <v>19</v>
      </c>
      <c r="B56" s="158" t="s">
        <v>131</v>
      </c>
      <c r="C56" s="159" t="s">
        <v>132</v>
      </c>
      <c r="D56" s="46">
        <v>2021</v>
      </c>
      <c r="E56" s="86">
        <v>300280285514</v>
      </c>
      <c r="F56" s="86">
        <v>183804527901</v>
      </c>
      <c r="G56" s="86">
        <f t="shared" si="0"/>
        <v>116475757613</v>
      </c>
      <c r="H56" s="86">
        <v>445343601495</v>
      </c>
      <c r="I56" s="87">
        <f t="shared" si="1"/>
        <v>0.26154132948580761</v>
      </c>
      <c r="J56" s="86">
        <v>128212598563</v>
      </c>
      <c r="K56" s="88">
        <f t="shared" si="2"/>
        <v>0.90845797463318045</v>
      </c>
      <c r="L56" s="86">
        <f t="shared" si="3"/>
        <v>-11736840950</v>
      </c>
      <c r="M56" s="88">
        <f t="shared" si="4"/>
        <v>-0.10076638427196663</v>
      </c>
      <c r="N56" s="89">
        <f t="shared" si="5"/>
        <v>1.0692329198470214</v>
      </c>
    </row>
    <row r="57" spans="1:14" x14ac:dyDescent="0.2">
      <c r="A57" s="158"/>
      <c r="B57" s="158"/>
      <c r="C57" s="159"/>
      <c r="D57" s="46">
        <v>2022</v>
      </c>
      <c r="E57" s="86">
        <v>408811497547</v>
      </c>
      <c r="F57" s="86">
        <v>262078669358</v>
      </c>
      <c r="G57" s="86">
        <f t="shared" si="0"/>
        <v>146732828189</v>
      </c>
      <c r="H57" s="86">
        <v>474814738259</v>
      </c>
      <c r="I57" s="87">
        <f t="shared" si="1"/>
        <v>0.30903174726004562</v>
      </c>
      <c r="J57" s="86">
        <v>142583093319</v>
      </c>
      <c r="K57" s="88">
        <f t="shared" si="2"/>
        <v>1.0291039756075135</v>
      </c>
      <c r="L57" s="86">
        <f t="shared" si="3"/>
        <v>4149734870</v>
      </c>
      <c r="M57" s="88">
        <f t="shared" si="4"/>
        <v>2.8280889295304198E-2</v>
      </c>
      <c r="N57" s="89">
        <f t="shared" si="5"/>
        <v>1.3664166121628634</v>
      </c>
    </row>
    <row r="58" spans="1:14" x14ac:dyDescent="0.2">
      <c r="A58" s="158"/>
      <c r="B58" s="158"/>
      <c r="C58" s="159"/>
      <c r="D58" s="46">
        <v>2023</v>
      </c>
      <c r="E58" s="86">
        <v>452134429435</v>
      </c>
      <c r="F58" s="86">
        <v>287241904290</v>
      </c>
      <c r="G58" s="86">
        <f t="shared" si="0"/>
        <v>164892525145</v>
      </c>
      <c r="H58" s="86">
        <v>491383655588</v>
      </c>
      <c r="I58" s="87">
        <f t="shared" si="1"/>
        <v>0.33556778551717625</v>
      </c>
      <c r="J58" s="86">
        <v>137472321907</v>
      </c>
      <c r="K58" s="88">
        <f t="shared" si="2"/>
        <v>1.1994598102194691</v>
      </c>
      <c r="L58" s="86">
        <f t="shared" si="3"/>
        <v>27420203238</v>
      </c>
      <c r="M58" s="88">
        <f t="shared" si="4"/>
        <v>0.16629136592994589</v>
      </c>
      <c r="N58" s="89">
        <f t="shared" si="5"/>
        <v>1.7013189616665911</v>
      </c>
    </row>
    <row r="59" spans="1:14" x14ac:dyDescent="0.2">
      <c r="A59" s="160">
        <v>20</v>
      </c>
      <c r="B59" s="160" t="s">
        <v>133</v>
      </c>
      <c r="C59" s="161" t="s">
        <v>134</v>
      </c>
      <c r="D59" s="36">
        <v>2021</v>
      </c>
      <c r="E59" s="37">
        <v>1193506756539</v>
      </c>
      <c r="F59" s="37">
        <v>456662837139</v>
      </c>
      <c r="G59" s="37">
        <f t="shared" si="0"/>
        <v>736843919400</v>
      </c>
      <c r="H59" s="37">
        <v>743640411602</v>
      </c>
      <c r="I59" s="38">
        <f t="shared" si="1"/>
        <v>0.99086051255961394</v>
      </c>
      <c r="J59" s="37">
        <v>221794331312</v>
      </c>
      <c r="K59" s="39">
        <f t="shared" si="2"/>
        <v>3.3221945531307351</v>
      </c>
      <c r="L59" s="37">
        <f t="shared" si="3"/>
        <v>515049588088</v>
      </c>
      <c r="M59" s="39">
        <f t="shared" si="4"/>
        <v>0.6989941485944493</v>
      </c>
      <c r="N59" s="40">
        <f t="shared" si="5"/>
        <v>5.012049214284799</v>
      </c>
    </row>
    <row r="60" spans="1:14" x14ac:dyDescent="0.2">
      <c r="A60" s="160"/>
      <c r="B60" s="160"/>
      <c r="C60" s="161"/>
      <c r="D60" s="36">
        <v>2022</v>
      </c>
      <c r="E60" s="37">
        <v>823656040401</v>
      </c>
      <c r="F60" s="37">
        <v>366085289722</v>
      </c>
      <c r="G60" s="37">
        <f t="shared" si="0"/>
        <v>457570750679</v>
      </c>
      <c r="H60" s="37">
        <v>843781090844</v>
      </c>
      <c r="I60" s="38">
        <f t="shared" si="1"/>
        <v>0.54228609249978632</v>
      </c>
      <c r="J60" s="37">
        <v>132801709689</v>
      </c>
      <c r="K60" s="39">
        <f t="shared" si="2"/>
        <v>3.4455185234479004</v>
      </c>
      <c r="L60" s="37">
        <f t="shared" si="3"/>
        <v>324769040990</v>
      </c>
      <c r="M60" s="39">
        <f t="shared" si="4"/>
        <v>0.70976792224605179</v>
      </c>
      <c r="N60" s="40">
        <f t="shared" si="5"/>
        <v>4.6975725381937385</v>
      </c>
    </row>
    <row r="61" spans="1:14" x14ac:dyDescent="0.2">
      <c r="A61" s="160"/>
      <c r="B61" s="160"/>
      <c r="C61" s="161"/>
      <c r="D61" s="36">
        <v>2023</v>
      </c>
      <c r="E61" s="37">
        <v>559468977416</v>
      </c>
      <c r="F61" s="37">
        <v>280683817727</v>
      </c>
      <c r="G61" s="37">
        <f t="shared" si="0"/>
        <v>278785159689</v>
      </c>
      <c r="H61" s="37">
        <v>840101540924</v>
      </c>
      <c r="I61" s="38">
        <f t="shared" si="1"/>
        <v>0.33184698052377498</v>
      </c>
      <c r="J61" s="37">
        <v>87389237397</v>
      </c>
      <c r="K61" s="39">
        <f t="shared" si="2"/>
        <v>3.1901543942134283</v>
      </c>
      <c r="L61" s="37">
        <f t="shared" si="3"/>
        <v>191395922292</v>
      </c>
      <c r="M61" s="39">
        <f t="shared" si="4"/>
        <v>0.68653554767948388</v>
      </c>
      <c r="N61" s="40">
        <f t="shared" si="5"/>
        <v>4.2085369224166875</v>
      </c>
    </row>
    <row r="62" spans="1:14" x14ac:dyDescent="0.2">
      <c r="A62" s="156">
        <v>21</v>
      </c>
      <c r="B62" s="156" t="s">
        <v>135</v>
      </c>
      <c r="C62" s="157" t="s">
        <v>144</v>
      </c>
      <c r="D62" s="52">
        <v>2021</v>
      </c>
      <c r="E62" s="56">
        <v>5020992336635</v>
      </c>
      <c r="F62" s="56">
        <v>4758985359797</v>
      </c>
      <c r="G62" s="56">
        <f t="shared" si="0"/>
        <v>262006976838</v>
      </c>
      <c r="H62" s="56">
        <v>4402697364241</v>
      </c>
      <c r="I62" s="58">
        <f t="shared" si="1"/>
        <v>5.9510557997022019E-2</v>
      </c>
      <c r="J62" s="56">
        <v>112939260376</v>
      </c>
      <c r="K62" s="59">
        <f t="shared" si="2"/>
        <v>2.3198927987107432</v>
      </c>
      <c r="L62" s="56">
        <f t="shared" si="3"/>
        <v>149067716462</v>
      </c>
      <c r="M62" s="59">
        <f t="shared" si="4"/>
        <v>0.56894559931573574</v>
      </c>
      <c r="N62" s="57">
        <f t="shared" si="5"/>
        <v>2.9483489560235006</v>
      </c>
    </row>
    <row r="63" spans="1:14" x14ac:dyDescent="0.2">
      <c r="A63" s="156"/>
      <c r="B63" s="156"/>
      <c r="C63" s="157"/>
      <c r="D63" s="52">
        <v>2022</v>
      </c>
      <c r="E63" s="56">
        <v>5469205561730</v>
      </c>
      <c r="F63" s="56">
        <v>5211667741726</v>
      </c>
      <c r="G63" s="56">
        <f t="shared" si="0"/>
        <v>257537820004</v>
      </c>
      <c r="H63" s="56">
        <v>4730661689317</v>
      </c>
      <c r="I63" s="58">
        <f t="shared" si="1"/>
        <v>5.4440126332767333E-2</v>
      </c>
      <c r="J63" s="56">
        <v>152474378816</v>
      </c>
      <c r="K63" s="59">
        <f t="shared" si="2"/>
        <v>1.6890563647731687</v>
      </c>
      <c r="L63" s="56">
        <f t="shared" si="3"/>
        <v>105063441188</v>
      </c>
      <c r="M63" s="59">
        <f t="shared" si="4"/>
        <v>0.40795344616323997</v>
      </c>
      <c r="N63" s="57">
        <f t="shared" si="5"/>
        <v>2.151449937269176</v>
      </c>
    </row>
    <row r="64" spans="1:14" x14ac:dyDescent="0.2">
      <c r="A64" s="156"/>
      <c r="B64" s="156"/>
      <c r="C64" s="157"/>
      <c r="D64" s="52">
        <v>2023</v>
      </c>
      <c r="E64" s="56">
        <v>5823016502106</v>
      </c>
      <c r="F64" s="56">
        <v>4519859541361</v>
      </c>
      <c r="G64" s="56">
        <f t="shared" si="0"/>
        <v>1303156960745</v>
      </c>
      <c r="H64" s="56">
        <v>4937294743449</v>
      </c>
      <c r="I64" s="58">
        <f t="shared" si="1"/>
        <v>0.26394149599314093</v>
      </c>
      <c r="J64" s="56">
        <v>1056629333432</v>
      </c>
      <c r="K64" s="59">
        <f t="shared" si="2"/>
        <v>1.2333151461092438</v>
      </c>
      <c r="L64" s="56">
        <f t="shared" si="3"/>
        <v>246527627313</v>
      </c>
      <c r="M64" s="59">
        <f t="shared" si="4"/>
        <v>0.18917723247402443</v>
      </c>
      <c r="N64" s="57">
        <f t="shared" si="5"/>
        <v>1.6864338745764091</v>
      </c>
    </row>
    <row r="65" spans="1:14" x14ac:dyDescent="0.2">
      <c r="A65" s="162">
        <v>22</v>
      </c>
      <c r="B65" s="162" t="s">
        <v>136</v>
      </c>
      <c r="C65" s="163" t="s">
        <v>137</v>
      </c>
      <c r="D65" s="49">
        <v>2021</v>
      </c>
      <c r="E65" s="68">
        <v>2238536055114</v>
      </c>
      <c r="F65" s="68">
        <v>1834128505706</v>
      </c>
      <c r="G65" s="68">
        <f t="shared" si="0"/>
        <v>404407549408</v>
      </c>
      <c r="H65" s="68">
        <v>2052866903362</v>
      </c>
      <c r="I65" s="69">
        <f t="shared" si="1"/>
        <v>0.19699647782605773</v>
      </c>
      <c r="J65" s="68">
        <v>134007259615</v>
      </c>
      <c r="K65" s="70">
        <f t="shared" si="2"/>
        <v>3.0178032934174928</v>
      </c>
      <c r="L65" s="68">
        <f t="shared" si="3"/>
        <v>270400289793</v>
      </c>
      <c r="M65" s="70">
        <f t="shared" si="4"/>
        <v>0.66863314047631117</v>
      </c>
      <c r="N65" s="71">
        <f t="shared" si="5"/>
        <v>3.8834329117198618</v>
      </c>
    </row>
    <row r="66" spans="1:14" x14ac:dyDescent="0.2">
      <c r="A66" s="162"/>
      <c r="B66" s="162"/>
      <c r="C66" s="163"/>
      <c r="D66" s="49">
        <v>2022</v>
      </c>
      <c r="E66" s="68">
        <v>2505644878372</v>
      </c>
      <c r="F66" s="68">
        <v>2076580762554</v>
      </c>
      <c r="G66" s="68">
        <f t="shared" si="0"/>
        <v>429064115818</v>
      </c>
      <c r="H66" s="68">
        <v>2107640326367</v>
      </c>
      <c r="I66" s="69">
        <f t="shared" si="1"/>
        <v>0.20357558661709141</v>
      </c>
      <c r="J66" s="68">
        <v>140917999238</v>
      </c>
      <c r="K66" s="70">
        <f t="shared" si="2"/>
        <v>3.0447786523944518</v>
      </c>
      <c r="L66" s="68">
        <f t="shared" si="3"/>
        <v>288146116580</v>
      </c>
      <c r="M66" s="70">
        <f t="shared" si="4"/>
        <v>0.6715689006773653</v>
      </c>
      <c r="N66" s="71">
        <f t="shared" si="5"/>
        <v>3.9199231396889083</v>
      </c>
    </row>
    <row r="67" spans="1:14" x14ac:dyDescent="0.2">
      <c r="A67" s="162"/>
      <c r="B67" s="162"/>
      <c r="C67" s="163"/>
      <c r="D67" s="49">
        <v>2023</v>
      </c>
      <c r="E67" s="68">
        <v>2605488939158</v>
      </c>
      <c r="F67" s="68">
        <v>2146116239131</v>
      </c>
      <c r="G67" s="68">
        <f t="shared" ref="G67:G130" si="6">E67-F67</f>
        <v>459372700027</v>
      </c>
      <c r="H67" s="68">
        <v>2229593055850</v>
      </c>
      <c r="I67" s="69">
        <f t="shared" ref="I67:I130" si="7">G67/H67</f>
        <v>0.20603432488350248</v>
      </c>
      <c r="J67" s="68">
        <v>148859064226</v>
      </c>
      <c r="K67" s="70">
        <f t="shared" ref="K67:K130" si="8">G67/J67</f>
        <v>3.0859571932386576</v>
      </c>
      <c r="L67" s="68">
        <f t="shared" ref="L67:L130" si="9">G67-J67</f>
        <v>310513635801</v>
      </c>
      <c r="M67" s="70">
        <f t="shared" ref="M67:M130" si="10">L67/G67</f>
        <v>0.67595143503902022</v>
      </c>
      <c r="N67" s="71">
        <f t="shared" ref="N67:N130" si="11">I67+K67+M67</f>
        <v>3.9679429531611805</v>
      </c>
    </row>
    <row r="68" spans="1:14" x14ac:dyDescent="0.2">
      <c r="A68" s="164">
        <v>23</v>
      </c>
      <c r="B68" s="164" t="s">
        <v>138</v>
      </c>
      <c r="C68" s="165" t="s">
        <v>139</v>
      </c>
      <c r="D68" s="43">
        <v>2021</v>
      </c>
      <c r="E68" s="74">
        <v>239463882155</v>
      </c>
      <c r="F68" s="74">
        <v>175164618151</v>
      </c>
      <c r="G68" s="74">
        <f t="shared" si="6"/>
        <v>64299264004</v>
      </c>
      <c r="H68" s="74">
        <v>165314782421</v>
      </c>
      <c r="I68" s="76">
        <f t="shared" si="7"/>
        <v>0.38895048018302347</v>
      </c>
      <c r="J68" s="74">
        <v>53886284367</v>
      </c>
      <c r="K68" s="77">
        <f t="shared" si="8"/>
        <v>1.1932398895065943</v>
      </c>
      <c r="L68" s="74">
        <f t="shared" si="9"/>
        <v>10412979637</v>
      </c>
      <c r="M68" s="77">
        <f t="shared" si="10"/>
        <v>0.16194554942887399</v>
      </c>
      <c r="N68" s="75">
        <f t="shared" si="11"/>
        <v>1.7441359191184918</v>
      </c>
    </row>
    <row r="69" spans="1:14" x14ac:dyDescent="0.2">
      <c r="A69" s="164"/>
      <c r="B69" s="164"/>
      <c r="C69" s="165"/>
      <c r="D69" s="43">
        <v>2022</v>
      </c>
      <c r="E69" s="74">
        <v>285154421885</v>
      </c>
      <c r="F69" s="74">
        <v>209989288102</v>
      </c>
      <c r="G69" s="74">
        <f t="shared" si="6"/>
        <v>75165133783</v>
      </c>
      <c r="H69" s="74">
        <v>167404511556</v>
      </c>
      <c r="I69" s="76">
        <f t="shared" si="7"/>
        <v>0.44900303512940765</v>
      </c>
      <c r="J69" s="74">
        <v>59272314304</v>
      </c>
      <c r="K69" s="77">
        <f t="shared" si="8"/>
        <v>1.2681322581313055</v>
      </c>
      <c r="L69" s="74">
        <f t="shared" si="9"/>
        <v>15892819479</v>
      </c>
      <c r="M69" s="77">
        <f t="shared" si="10"/>
        <v>0.21143871738301168</v>
      </c>
      <c r="N69" s="75">
        <f t="shared" si="11"/>
        <v>1.9285740106437248</v>
      </c>
    </row>
    <row r="70" spans="1:14" x14ac:dyDescent="0.2">
      <c r="A70" s="164"/>
      <c r="B70" s="164"/>
      <c r="C70" s="165"/>
      <c r="D70" s="43">
        <v>2023</v>
      </c>
      <c r="E70" s="74">
        <v>259866255082</v>
      </c>
      <c r="F70" s="74">
        <v>190762588797</v>
      </c>
      <c r="G70" s="74">
        <f t="shared" si="6"/>
        <v>69103666285</v>
      </c>
      <c r="H70" s="74">
        <v>167845687780</v>
      </c>
      <c r="I70" s="76">
        <f t="shared" si="7"/>
        <v>0.41170951246347237</v>
      </c>
      <c r="J70" s="74">
        <v>59004200069</v>
      </c>
      <c r="K70" s="77">
        <f t="shared" si="8"/>
        <v>1.1711652086493776</v>
      </c>
      <c r="L70" s="74">
        <f t="shared" si="9"/>
        <v>10099466216</v>
      </c>
      <c r="M70" s="77">
        <f t="shared" si="10"/>
        <v>0.14614949913579683</v>
      </c>
      <c r="N70" s="75">
        <f t="shared" si="11"/>
        <v>1.7290242202486468</v>
      </c>
    </row>
    <row r="71" spans="1:14" x14ac:dyDescent="0.2">
      <c r="A71" s="158">
        <v>24</v>
      </c>
      <c r="B71" s="158" t="s">
        <v>140</v>
      </c>
      <c r="C71" s="159" t="s">
        <v>141</v>
      </c>
      <c r="D71" s="46">
        <v>2021</v>
      </c>
      <c r="E71" s="86">
        <v>79460503000000</v>
      </c>
      <c r="F71" s="86">
        <v>50402155000000</v>
      </c>
      <c r="G71" s="86">
        <f t="shared" si="6"/>
        <v>29058348000000</v>
      </c>
      <c r="H71" s="86">
        <v>71822757000000</v>
      </c>
      <c r="I71" s="87">
        <f t="shared" si="7"/>
        <v>0.40458413480284527</v>
      </c>
      <c r="J71" s="86">
        <v>15163024000000</v>
      </c>
      <c r="K71" s="88">
        <f t="shared" si="8"/>
        <v>1.9163953047888074</v>
      </c>
      <c r="L71" s="86">
        <f t="shared" si="9"/>
        <v>13895324000000</v>
      </c>
      <c r="M71" s="88">
        <f t="shared" si="10"/>
        <v>0.47818699122193731</v>
      </c>
      <c r="N71" s="89">
        <f t="shared" si="11"/>
        <v>2.7991664308135902</v>
      </c>
    </row>
    <row r="72" spans="1:14" x14ac:dyDescent="0.2">
      <c r="A72" s="158"/>
      <c r="B72" s="158"/>
      <c r="C72" s="159"/>
      <c r="D72" s="46">
        <v>2022</v>
      </c>
      <c r="E72" s="86">
        <v>123607460000000</v>
      </c>
      <c r="F72" s="86">
        <v>77604018000000</v>
      </c>
      <c r="G72" s="86">
        <f t="shared" si="6"/>
        <v>46003442000000</v>
      </c>
      <c r="H72" s="86">
        <v>89513825000000</v>
      </c>
      <c r="I72" s="87">
        <f t="shared" si="7"/>
        <v>0.51392555284058072</v>
      </c>
      <c r="J72" s="86">
        <v>16870726000000</v>
      </c>
      <c r="K72" s="88">
        <f t="shared" si="8"/>
        <v>2.7268205292410062</v>
      </c>
      <c r="L72" s="86">
        <f t="shared" si="9"/>
        <v>29132716000000</v>
      </c>
      <c r="M72" s="88">
        <f t="shared" si="10"/>
        <v>0.63327252773825049</v>
      </c>
      <c r="N72" s="89">
        <f t="shared" si="11"/>
        <v>3.8740186098198377</v>
      </c>
    </row>
    <row r="73" spans="1:14" x14ac:dyDescent="0.2">
      <c r="A73" s="158"/>
      <c r="B73" s="158"/>
      <c r="C73" s="159"/>
      <c r="D73" s="46">
        <v>2023</v>
      </c>
      <c r="E73" s="86">
        <v>128583264000000</v>
      </c>
      <c r="F73" s="86">
        <v>78917290000000</v>
      </c>
      <c r="G73" s="86">
        <f t="shared" si="6"/>
        <v>49665974000000</v>
      </c>
      <c r="H73" s="86">
        <v>84035563000000</v>
      </c>
      <c r="I73" s="87">
        <f t="shared" si="7"/>
        <v>0.59101137931330339</v>
      </c>
      <c r="J73" s="86">
        <v>19942831000000</v>
      </c>
      <c r="K73" s="88">
        <f t="shared" si="8"/>
        <v>2.490417433713398</v>
      </c>
      <c r="L73" s="86">
        <f t="shared" si="9"/>
        <v>29723143000000</v>
      </c>
      <c r="M73" s="88">
        <f t="shared" si="10"/>
        <v>0.59846088994449198</v>
      </c>
      <c r="N73" s="89">
        <f t="shared" si="11"/>
        <v>3.6798897029711934</v>
      </c>
    </row>
    <row r="74" spans="1:14" x14ac:dyDescent="0.2">
      <c r="A74" s="160">
        <v>25</v>
      </c>
      <c r="B74" s="160" t="s">
        <v>142</v>
      </c>
      <c r="C74" s="161" t="s">
        <v>143</v>
      </c>
      <c r="D74" s="36">
        <v>2021</v>
      </c>
      <c r="E74" s="37">
        <v>1710091470427</v>
      </c>
      <c r="F74" s="37">
        <v>1687473448964</v>
      </c>
      <c r="G74" s="37">
        <f t="shared" si="6"/>
        <v>22618021463</v>
      </c>
      <c r="H74" s="37">
        <v>905771309359</v>
      </c>
      <c r="I74" s="38">
        <f t="shared" si="7"/>
        <v>2.4971006731275707E-2</v>
      </c>
      <c r="J74" s="37">
        <v>114045130957</v>
      </c>
      <c r="K74" s="39">
        <f t="shared" si="8"/>
        <v>0.19832518296224311</v>
      </c>
      <c r="L74" s="37">
        <f t="shared" si="9"/>
        <v>-91427109494</v>
      </c>
      <c r="M74" s="39">
        <f t="shared" si="10"/>
        <v>-4.0422240134293927</v>
      </c>
      <c r="N74" s="40">
        <f t="shared" si="11"/>
        <v>-3.8189278237358741</v>
      </c>
    </row>
    <row r="75" spans="1:14" x14ac:dyDescent="0.2">
      <c r="A75" s="160"/>
      <c r="B75" s="160"/>
      <c r="C75" s="161"/>
      <c r="D75" s="36">
        <v>2022</v>
      </c>
      <c r="E75" s="37">
        <v>2628553150836</v>
      </c>
      <c r="F75" s="37">
        <v>2724152761251</v>
      </c>
      <c r="G75" s="37">
        <f t="shared" si="6"/>
        <v>-95599610415</v>
      </c>
      <c r="H75" s="37">
        <v>719096063625</v>
      </c>
      <c r="I75" s="38">
        <f t="shared" si="7"/>
        <v>-0.13294414369768273</v>
      </c>
      <c r="J75" s="37">
        <v>96661522855</v>
      </c>
      <c r="K75" s="39">
        <f t="shared" si="8"/>
        <v>-0.98901411431730746</v>
      </c>
      <c r="L75" s="37">
        <f t="shared" si="9"/>
        <v>-192261133270</v>
      </c>
      <c r="M75" s="39">
        <f t="shared" si="10"/>
        <v>2.0111079159777976</v>
      </c>
      <c r="N75" s="40">
        <f t="shared" si="11"/>
        <v>0.88914965796280732</v>
      </c>
    </row>
    <row r="76" spans="1:14" x14ac:dyDescent="0.2">
      <c r="A76" s="160"/>
      <c r="B76" s="160"/>
      <c r="C76" s="161"/>
      <c r="D76" s="36">
        <v>2023</v>
      </c>
      <c r="E76" s="37">
        <v>3055441987857</v>
      </c>
      <c r="F76" s="37">
        <v>2785864482968</v>
      </c>
      <c r="G76" s="37">
        <f t="shared" si="6"/>
        <v>269577504889</v>
      </c>
      <c r="H76" s="37">
        <v>735878407736</v>
      </c>
      <c r="I76" s="38">
        <f t="shared" si="7"/>
        <v>0.36633430476426243</v>
      </c>
      <c r="J76" s="37">
        <v>107855266166</v>
      </c>
      <c r="K76" s="39">
        <f t="shared" si="8"/>
        <v>2.4994375747410733</v>
      </c>
      <c r="L76" s="37">
        <f t="shared" si="9"/>
        <v>161722238723</v>
      </c>
      <c r="M76" s="39">
        <f t="shared" si="10"/>
        <v>0.59990999170939729</v>
      </c>
      <c r="N76" s="40">
        <f t="shared" si="11"/>
        <v>3.4656818712147333</v>
      </c>
    </row>
    <row r="77" spans="1:14" x14ac:dyDescent="0.2">
      <c r="A77" s="156">
        <v>26</v>
      </c>
      <c r="B77" s="156" t="s">
        <v>3</v>
      </c>
      <c r="C77" s="157" t="s">
        <v>4</v>
      </c>
      <c r="D77" s="52">
        <v>2021</v>
      </c>
      <c r="E77" s="56">
        <v>14582020313980</v>
      </c>
      <c r="F77" s="56">
        <v>9855090933610</v>
      </c>
      <c r="G77" s="56">
        <f t="shared" si="6"/>
        <v>4726929380370</v>
      </c>
      <c r="H77" s="56">
        <v>5092807699590</v>
      </c>
      <c r="I77" s="58">
        <f t="shared" si="7"/>
        <v>0.928157837326264</v>
      </c>
      <c r="J77" s="56">
        <v>356441382710</v>
      </c>
      <c r="K77" s="59">
        <f t="shared" si="8"/>
        <v>13.261449454694267</v>
      </c>
      <c r="L77" s="56">
        <f t="shared" si="9"/>
        <v>4370487997660</v>
      </c>
      <c r="M77" s="59">
        <f t="shared" si="10"/>
        <v>0.92459346141488163</v>
      </c>
      <c r="N77" s="57">
        <f t="shared" si="11"/>
        <v>15.114200753435412</v>
      </c>
    </row>
    <row r="78" spans="1:14" x14ac:dyDescent="0.2">
      <c r="A78" s="156"/>
      <c r="B78" s="156"/>
      <c r="C78" s="157"/>
      <c r="D78" s="52">
        <v>2022</v>
      </c>
      <c r="E78" s="56">
        <v>22506861166470</v>
      </c>
      <c r="F78" s="56">
        <v>15825838813110</v>
      </c>
      <c r="G78" s="56">
        <f t="shared" si="6"/>
        <v>6681022353360</v>
      </c>
      <c r="H78" s="56">
        <v>9614806251750</v>
      </c>
      <c r="I78" s="58">
        <f t="shared" si="7"/>
        <v>0.69486812094044859</v>
      </c>
      <c r="J78" s="56">
        <v>513003505140</v>
      </c>
      <c r="K78" s="59">
        <f t="shared" si="8"/>
        <v>13.02334640293877</v>
      </c>
      <c r="L78" s="56">
        <f t="shared" si="9"/>
        <v>6168018848220</v>
      </c>
      <c r="M78" s="59">
        <f t="shared" si="10"/>
        <v>0.9232148198273874</v>
      </c>
      <c r="N78" s="57">
        <f t="shared" si="11"/>
        <v>14.641429343706607</v>
      </c>
    </row>
    <row r="79" spans="1:14" x14ac:dyDescent="0.2">
      <c r="A79" s="156"/>
      <c r="B79" s="156"/>
      <c r="C79" s="157"/>
      <c r="D79" s="52">
        <v>2023</v>
      </c>
      <c r="E79" s="56">
        <v>22992182382400</v>
      </c>
      <c r="F79" s="56">
        <v>18189161113200</v>
      </c>
      <c r="G79" s="56">
        <f t="shared" si="6"/>
        <v>4803021269200</v>
      </c>
      <c r="H79" s="56">
        <v>11687475291800</v>
      </c>
      <c r="I79" s="58">
        <f t="shared" si="7"/>
        <v>0.41095456026930188</v>
      </c>
      <c r="J79" s="56">
        <v>465223512600</v>
      </c>
      <c r="K79" s="59">
        <f t="shared" si="8"/>
        <v>10.324115482378136</v>
      </c>
      <c r="L79" s="56">
        <f t="shared" si="9"/>
        <v>4337797756600</v>
      </c>
      <c r="M79" s="59">
        <f t="shared" si="10"/>
        <v>0.90313940194616538</v>
      </c>
      <c r="N79" s="57">
        <f t="shared" si="11"/>
        <v>11.638209444593603</v>
      </c>
    </row>
    <row r="80" spans="1:14" x14ac:dyDescent="0.2">
      <c r="A80" s="162">
        <v>27</v>
      </c>
      <c r="B80" s="162" t="s">
        <v>5</v>
      </c>
      <c r="C80" s="163" t="s">
        <v>6</v>
      </c>
      <c r="D80" s="49">
        <v>2021</v>
      </c>
      <c r="E80" s="68">
        <v>56976085860000</v>
      </c>
      <c r="F80" s="68">
        <v>33203464540000</v>
      </c>
      <c r="G80" s="68">
        <f t="shared" si="6"/>
        <v>23772621320000</v>
      </c>
      <c r="H80" s="68">
        <v>63620155050000</v>
      </c>
      <c r="I80" s="69">
        <f t="shared" si="7"/>
        <v>0.37366493843526083</v>
      </c>
      <c r="J80" s="68">
        <v>1158938050000</v>
      </c>
      <c r="K80" s="70">
        <f t="shared" si="8"/>
        <v>20.512417656836792</v>
      </c>
      <c r="L80" s="68">
        <f t="shared" si="9"/>
        <v>22613683270000</v>
      </c>
      <c r="M80" s="70">
        <f t="shared" si="10"/>
        <v>0.95124904256877296</v>
      </c>
      <c r="N80" s="71">
        <f t="shared" si="11"/>
        <v>21.837331637840826</v>
      </c>
    </row>
    <row r="81" spans="1:14" x14ac:dyDescent="0.2">
      <c r="A81" s="162"/>
      <c r="B81" s="162"/>
      <c r="C81" s="163"/>
      <c r="D81" s="49">
        <v>2022</v>
      </c>
      <c r="E81" s="68">
        <v>126154352430000</v>
      </c>
      <c r="F81" s="68">
        <v>58146429690000</v>
      </c>
      <c r="G81" s="68">
        <f t="shared" si="6"/>
        <v>68007922740000</v>
      </c>
      <c r="H81" s="68">
        <v>101630652660000</v>
      </c>
      <c r="I81" s="69">
        <f t="shared" si="7"/>
        <v>0.66916743088836517</v>
      </c>
      <c r="J81" s="68">
        <v>1407528000000</v>
      </c>
      <c r="K81" s="70">
        <f t="shared" si="8"/>
        <v>48.317278761061949</v>
      </c>
      <c r="L81" s="68">
        <f t="shared" si="9"/>
        <v>66600394740000</v>
      </c>
      <c r="M81" s="70">
        <f t="shared" si="10"/>
        <v>0.97930347019447872</v>
      </c>
      <c r="N81" s="71">
        <f t="shared" si="11"/>
        <v>49.965749662144795</v>
      </c>
    </row>
    <row r="82" spans="1:14" x14ac:dyDescent="0.2">
      <c r="A82" s="162"/>
      <c r="B82" s="162"/>
      <c r="C82" s="163"/>
      <c r="D82" s="49">
        <v>2023</v>
      </c>
      <c r="E82" s="68">
        <v>100370362400000</v>
      </c>
      <c r="F82" s="68">
        <v>64741322800000</v>
      </c>
      <c r="G82" s="68">
        <f t="shared" si="6"/>
        <v>35629039600000</v>
      </c>
      <c r="H82" s="68">
        <v>114094750000000</v>
      </c>
      <c r="I82" s="69">
        <f t="shared" si="7"/>
        <v>0.31227588999493844</v>
      </c>
      <c r="J82" s="68">
        <v>1851526600000</v>
      </c>
      <c r="K82" s="70">
        <f t="shared" si="8"/>
        <v>19.243061158289596</v>
      </c>
      <c r="L82" s="68">
        <f t="shared" si="9"/>
        <v>33777513000000</v>
      </c>
      <c r="M82" s="70">
        <f t="shared" si="10"/>
        <v>0.9480332161409144</v>
      </c>
      <c r="N82" s="71">
        <f t="shared" si="11"/>
        <v>20.503370264425449</v>
      </c>
    </row>
    <row r="83" spans="1:14" x14ac:dyDescent="0.2">
      <c r="A83" s="164">
        <v>28</v>
      </c>
      <c r="B83" s="164" t="s">
        <v>7</v>
      </c>
      <c r="C83" s="165" t="s">
        <v>8</v>
      </c>
      <c r="D83" s="43">
        <v>2021</v>
      </c>
      <c r="E83" s="74">
        <v>25463445015000</v>
      </c>
      <c r="F83" s="74">
        <v>23798926476000</v>
      </c>
      <c r="G83" s="74">
        <f t="shared" si="6"/>
        <v>1664518539000</v>
      </c>
      <c r="H83" s="74">
        <v>11298965113000</v>
      </c>
      <c r="I83" s="76">
        <f t="shared" si="7"/>
        <v>0.14731601720629192</v>
      </c>
      <c r="J83" s="74">
        <v>480322784000</v>
      </c>
      <c r="K83" s="77">
        <f t="shared" si="8"/>
        <v>3.4654165791144314</v>
      </c>
      <c r="L83" s="74">
        <f t="shared" si="9"/>
        <v>1184195755000</v>
      </c>
      <c r="M83" s="77">
        <f t="shared" si="10"/>
        <v>0.71143440415595149</v>
      </c>
      <c r="N83" s="75">
        <f t="shared" si="11"/>
        <v>4.3241670004766748</v>
      </c>
    </row>
    <row r="84" spans="1:14" x14ac:dyDescent="0.2">
      <c r="A84" s="164"/>
      <c r="B84" s="164"/>
      <c r="C84" s="165"/>
      <c r="D84" s="43">
        <v>2022</v>
      </c>
      <c r="E84" s="74">
        <v>47269426164000</v>
      </c>
      <c r="F84" s="74">
        <v>43827468195000</v>
      </c>
      <c r="G84" s="74">
        <f t="shared" si="6"/>
        <v>3441957969000</v>
      </c>
      <c r="H84" s="74">
        <v>13154810775000</v>
      </c>
      <c r="I84" s="76">
        <f t="shared" si="7"/>
        <v>0.26165013148963367</v>
      </c>
      <c r="J84" s="74">
        <v>589198809000</v>
      </c>
      <c r="K84" s="77">
        <f t="shared" si="8"/>
        <v>5.8417598888934616</v>
      </c>
      <c r="L84" s="74">
        <f t="shared" si="9"/>
        <v>2852759160000</v>
      </c>
      <c r="M84" s="77">
        <f t="shared" si="10"/>
        <v>0.82881870891317677</v>
      </c>
      <c r="N84" s="75">
        <f t="shared" si="11"/>
        <v>6.9322287292962725</v>
      </c>
    </row>
    <row r="85" spans="1:14" x14ac:dyDescent="0.2">
      <c r="A85" s="164"/>
      <c r="B85" s="164"/>
      <c r="C85" s="165"/>
      <c r="D85" s="43">
        <v>2023</v>
      </c>
      <c r="E85" s="74">
        <v>42086952436000</v>
      </c>
      <c r="F85" s="74">
        <v>38000547845000</v>
      </c>
      <c r="G85" s="74">
        <f t="shared" si="6"/>
        <v>4086404591000</v>
      </c>
      <c r="H85" s="74">
        <v>14042957513000</v>
      </c>
      <c r="I85" s="76">
        <f t="shared" si="7"/>
        <v>0.29099316060858899</v>
      </c>
      <c r="J85" s="74">
        <v>587810617000</v>
      </c>
      <c r="K85" s="77">
        <f t="shared" si="8"/>
        <v>6.951906741419065</v>
      </c>
      <c r="L85" s="74">
        <f t="shared" si="9"/>
        <v>3498593974000</v>
      </c>
      <c r="M85" s="77">
        <f t="shared" si="10"/>
        <v>0.85615457209141532</v>
      </c>
      <c r="N85" s="75">
        <f t="shared" si="11"/>
        <v>8.09905447411907</v>
      </c>
    </row>
    <row r="86" spans="1:14" x14ac:dyDescent="0.2">
      <c r="A86" s="158">
        <v>29</v>
      </c>
      <c r="B86" s="158" t="s">
        <v>9</v>
      </c>
      <c r="C86" s="159" t="s">
        <v>10</v>
      </c>
      <c r="D86" s="46">
        <v>2021</v>
      </c>
      <c r="E86" s="86">
        <v>929770882910</v>
      </c>
      <c r="F86" s="86">
        <v>519854259170</v>
      </c>
      <c r="G86" s="86">
        <f t="shared" si="6"/>
        <v>409916623740</v>
      </c>
      <c r="H86" s="86">
        <v>1872513681000</v>
      </c>
      <c r="I86" s="87">
        <f t="shared" si="7"/>
        <v>0.21891248533953969</v>
      </c>
      <c r="J86" s="86">
        <v>250106208780</v>
      </c>
      <c r="K86" s="88">
        <f t="shared" si="8"/>
        <v>1.6389702028571926</v>
      </c>
      <c r="L86" s="86">
        <f t="shared" si="9"/>
        <v>159810414960</v>
      </c>
      <c r="M86" s="88">
        <f t="shared" si="10"/>
        <v>0.38986078071662644</v>
      </c>
      <c r="N86" s="89">
        <f t="shared" si="11"/>
        <v>2.2477434689133586</v>
      </c>
    </row>
    <row r="87" spans="1:14" x14ac:dyDescent="0.2">
      <c r="A87" s="158"/>
      <c r="B87" s="158"/>
      <c r="C87" s="159"/>
      <c r="D87" s="46">
        <v>2022</v>
      </c>
      <c r="E87" s="86">
        <v>1260808324470</v>
      </c>
      <c r="F87" s="86">
        <v>902357372610</v>
      </c>
      <c r="G87" s="86">
        <f t="shared" si="6"/>
        <v>358450951860</v>
      </c>
      <c r="H87" s="86">
        <v>1033821281880</v>
      </c>
      <c r="I87" s="87">
        <f t="shared" si="7"/>
        <v>0.34672429185067494</v>
      </c>
      <c r="J87" s="86">
        <v>246737883420</v>
      </c>
      <c r="K87" s="88">
        <f t="shared" si="8"/>
        <v>1.4527600986583837</v>
      </c>
      <c r="L87" s="86">
        <f t="shared" si="9"/>
        <v>111713068440</v>
      </c>
      <c r="M87" s="88">
        <f t="shared" si="10"/>
        <v>0.31165510332814433</v>
      </c>
      <c r="N87" s="89">
        <f t="shared" si="11"/>
        <v>2.1111394938372032</v>
      </c>
    </row>
    <row r="88" spans="1:14" x14ac:dyDescent="0.2">
      <c r="A88" s="158"/>
      <c r="B88" s="158"/>
      <c r="C88" s="159"/>
      <c r="D88" s="46">
        <v>2023</v>
      </c>
      <c r="E88" s="86">
        <v>959033952800</v>
      </c>
      <c r="F88" s="86">
        <v>671645990400</v>
      </c>
      <c r="G88" s="86">
        <f t="shared" si="6"/>
        <v>287387962400</v>
      </c>
      <c r="H88" s="86">
        <v>1000046124000</v>
      </c>
      <c r="I88" s="87">
        <f t="shared" si="7"/>
        <v>0.28737470752898991</v>
      </c>
      <c r="J88" s="86">
        <v>214214677600</v>
      </c>
      <c r="K88" s="88">
        <f t="shared" si="8"/>
        <v>1.3415885672252366</v>
      </c>
      <c r="L88" s="86">
        <f t="shared" si="9"/>
        <v>73173284800</v>
      </c>
      <c r="M88" s="88">
        <f t="shared" si="10"/>
        <v>0.25461499566274109</v>
      </c>
      <c r="N88" s="89">
        <f t="shared" si="11"/>
        <v>1.8835782704169675</v>
      </c>
    </row>
    <row r="89" spans="1:14" x14ac:dyDescent="0.2">
      <c r="A89" s="160">
        <v>30</v>
      </c>
      <c r="B89" s="160" t="s">
        <v>11</v>
      </c>
      <c r="C89" s="161" t="s">
        <v>12</v>
      </c>
      <c r="D89" s="36">
        <v>2021</v>
      </c>
      <c r="E89" s="37">
        <v>404097297862</v>
      </c>
      <c r="F89" s="37">
        <v>258731236929</v>
      </c>
      <c r="G89" s="37">
        <f t="shared" si="6"/>
        <v>145366060933</v>
      </c>
      <c r="H89" s="37">
        <v>431191326623</v>
      </c>
      <c r="I89" s="38">
        <f t="shared" si="7"/>
        <v>0.33712658849489502</v>
      </c>
      <c r="J89" s="37">
        <v>28322144889</v>
      </c>
      <c r="K89" s="39">
        <f t="shared" si="8"/>
        <v>5.1325936472226203</v>
      </c>
      <c r="L89" s="37">
        <f t="shared" si="9"/>
        <v>117043916044</v>
      </c>
      <c r="M89" s="39">
        <f t="shared" si="10"/>
        <v>0.80516673075392864</v>
      </c>
      <c r="N89" s="40">
        <f t="shared" si="11"/>
        <v>6.2748869664714437</v>
      </c>
    </row>
    <row r="90" spans="1:14" x14ac:dyDescent="0.2">
      <c r="A90" s="160"/>
      <c r="B90" s="160"/>
      <c r="C90" s="161"/>
      <c r="D90" s="36">
        <v>2022</v>
      </c>
      <c r="E90" s="37">
        <v>406469609964</v>
      </c>
      <c r="F90" s="37">
        <v>318671023441</v>
      </c>
      <c r="G90" s="37">
        <f t="shared" si="6"/>
        <v>87798586523</v>
      </c>
      <c r="H90" s="37">
        <v>492352056536</v>
      </c>
      <c r="I90" s="38">
        <f t="shared" si="7"/>
        <v>0.17832480916342086</v>
      </c>
      <c r="J90" s="37">
        <v>31390455992</v>
      </c>
      <c r="K90" s="39">
        <f t="shared" si="8"/>
        <v>2.7969834699239753</v>
      </c>
      <c r="L90" s="37">
        <f t="shared" si="9"/>
        <v>56408130531</v>
      </c>
      <c r="M90" s="39">
        <f t="shared" si="10"/>
        <v>0.64247196640487081</v>
      </c>
      <c r="N90" s="40">
        <f t="shared" si="11"/>
        <v>3.6177802454922667</v>
      </c>
    </row>
    <row r="91" spans="1:14" x14ac:dyDescent="0.2">
      <c r="A91" s="160"/>
      <c r="B91" s="160"/>
      <c r="C91" s="161"/>
      <c r="D91" s="36">
        <v>2023</v>
      </c>
      <c r="E91" s="37">
        <v>363741176938</v>
      </c>
      <c r="F91" s="37">
        <v>248225559329</v>
      </c>
      <c r="G91" s="37">
        <f t="shared" si="6"/>
        <v>115515617609</v>
      </c>
      <c r="H91" s="37">
        <v>572538209106</v>
      </c>
      <c r="I91" s="38">
        <f t="shared" si="7"/>
        <v>0.20176053889813558</v>
      </c>
      <c r="J91" s="37">
        <v>34307443305</v>
      </c>
      <c r="K91" s="39">
        <f t="shared" si="8"/>
        <v>3.3670715879945692</v>
      </c>
      <c r="L91" s="37">
        <f t="shared" si="9"/>
        <v>81208174304</v>
      </c>
      <c r="M91" s="39">
        <f t="shared" si="10"/>
        <v>0.70300601758348691</v>
      </c>
      <c r="N91" s="40">
        <f t="shared" si="11"/>
        <v>4.2718381444761917</v>
      </c>
    </row>
    <row r="92" spans="1:14" x14ac:dyDescent="0.2">
      <c r="A92" s="156">
        <v>31</v>
      </c>
      <c r="B92" s="156" t="s">
        <v>13</v>
      </c>
      <c r="C92" s="157" t="s">
        <v>14</v>
      </c>
      <c r="D92" s="52">
        <v>2021</v>
      </c>
      <c r="E92" s="56">
        <v>935915673340</v>
      </c>
      <c r="F92" s="56">
        <v>273420748830</v>
      </c>
      <c r="G92" s="56">
        <f t="shared" si="6"/>
        <v>662494924510</v>
      </c>
      <c r="H92" s="56">
        <v>5787593636300</v>
      </c>
      <c r="I92" s="58">
        <f t="shared" si="7"/>
        <v>0.11446811337181786</v>
      </c>
      <c r="J92" s="56">
        <v>49864904910</v>
      </c>
      <c r="K92" s="59">
        <f t="shared" si="8"/>
        <v>13.28579540471844</v>
      </c>
      <c r="L92" s="56">
        <f t="shared" si="9"/>
        <v>612630019600</v>
      </c>
      <c r="M92" s="59">
        <f t="shared" si="10"/>
        <v>0.92473164236408079</v>
      </c>
      <c r="N92" s="57">
        <f t="shared" si="11"/>
        <v>14.324995160454339</v>
      </c>
    </row>
    <row r="93" spans="1:14" x14ac:dyDescent="0.2">
      <c r="A93" s="156"/>
      <c r="B93" s="156"/>
      <c r="C93" s="157"/>
      <c r="D93" s="52">
        <v>2022</v>
      </c>
      <c r="E93" s="56">
        <v>680764618800</v>
      </c>
      <c r="F93" s="56">
        <v>436522326120</v>
      </c>
      <c r="G93" s="56">
        <f t="shared" si="6"/>
        <v>244242292680</v>
      </c>
      <c r="H93" s="56">
        <v>8348771996910</v>
      </c>
      <c r="I93" s="58">
        <f t="shared" si="7"/>
        <v>2.9254876378274262E-2</v>
      </c>
      <c r="J93" s="56">
        <v>49357538370</v>
      </c>
      <c r="K93" s="59">
        <f t="shared" si="8"/>
        <v>4.9484293736263982</v>
      </c>
      <c r="L93" s="56">
        <f t="shared" si="9"/>
        <v>194884754310</v>
      </c>
      <c r="M93" s="59">
        <f t="shared" si="10"/>
        <v>0.7979156769762763</v>
      </c>
      <c r="N93" s="57">
        <f t="shared" si="11"/>
        <v>5.7755999269809486</v>
      </c>
    </row>
    <row r="94" spans="1:14" ht="15" customHeight="1" x14ac:dyDescent="0.2">
      <c r="A94" s="156"/>
      <c r="B94" s="156"/>
      <c r="C94" s="157"/>
      <c r="D94" s="52">
        <v>2023</v>
      </c>
      <c r="E94" s="56">
        <v>10026318671600</v>
      </c>
      <c r="F94" s="56">
        <v>8181505193400</v>
      </c>
      <c r="G94" s="56">
        <f t="shared" si="6"/>
        <v>1844813478200</v>
      </c>
      <c r="H94" s="56">
        <v>8836157253000</v>
      </c>
      <c r="I94" s="58">
        <f t="shared" si="7"/>
        <v>0.20878006415896003</v>
      </c>
      <c r="J94" s="56">
        <v>106731609600</v>
      </c>
      <c r="K94" s="59">
        <f t="shared" si="8"/>
        <v>17.284602800555909</v>
      </c>
      <c r="L94" s="56">
        <f t="shared" si="9"/>
        <v>1738081868600</v>
      </c>
      <c r="M94" s="59">
        <f t="shared" si="10"/>
        <v>0.94214504021071066</v>
      </c>
      <c r="N94" s="57">
        <f t="shared" si="11"/>
        <v>18.435527904925582</v>
      </c>
    </row>
    <row r="95" spans="1:14" x14ac:dyDescent="0.2">
      <c r="A95" s="162">
        <v>32</v>
      </c>
      <c r="B95" s="162" t="s">
        <v>15</v>
      </c>
      <c r="C95" s="163" t="s">
        <v>16</v>
      </c>
      <c r="D95" s="49">
        <v>2021</v>
      </c>
      <c r="E95" s="68">
        <v>9865886787950</v>
      </c>
      <c r="F95" s="68">
        <v>5901969527130</v>
      </c>
      <c r="G95" s="68">
        <f t="shared" si="6"/>
        <v>3963917260820</v>
      </c>
      <c r="H95" s="68">
        <v>3604783129110</v>
      </c>
      <c r="I95" s="69">
        <f t="shared" si="7"/>
        <v>1.0996271117698746</v>
      </c>
      <c r="J95" s="68">
        <v>201036815980</v>
      </c>
      <c r="K95" s="70">
        <f t="shared" si="8"/>
        <v>19.717369883207599</v>
      </c>
      <c r="L95" s="68">
        <f t="shared" si="9"/>
        <v>3762880444840</v>
      </c>
      <c r="M95" s="70">
        <f t="shared" si="10"/>
        <v>0.9492832966098762</v>
      </c>
      <c r="N95" s="71">
        <f t="shared" si="11"/>
        <v>21.76628029158735</v>
      </c>
    </row>
    <row r="96" spans="1:14" x14ac:dyDescent="0.2">
      <c r="A96" s="162"/>
      <c r="B96" s="162"/>
      <c r="C96" s="163"/>
      <c r="D96" s="49">
        <v>2022</v>
      </c>
      <c r="E96" s="68">
        <v>16021777002480</v>
      </c>
      <c r="F96" s="68">
        <v>10413173758590</v>
      </c>
      <c r="G96" s="68">
        <f t="shared" si="6"/>
        <v>5608603243890</v>
      </c>
      <c r="H96" s="68">
        <v>3432838941180</v>
      </c>
      <c r="I96" s="69">
        <f t="shared" si="7"/>
        <v>1.6338090251219608</v>
      </c>
      <c r="J96" s="68">
        <v>244635575310</v>
      </c>
      <c r="K96" s="70">
        <f t="shared" si="8"/>
        <v>22.926359899956612</v>
      </c>
      <c r="L96" s="68">
        <f t="shared" si="9"/>
        <v>5363967668580</v>
      </c>
      <c r="M96" s="70">
        <f t="shared" si="10"/>
        <v>0.95638208575789252</v>
      </c>
      <c r="N96" s="71">
        <f t="shared" si="11"/>
        <v>25.516551010836462</v>
      </c>
    </row>
    <row r="97" spans="1:14" x14ac:dyDescent="0.2">
      <c r="A97" s="162"/>
      <c r="B97" s="162"/>
      <c r="C97" s="163"/>
      <c r="D97" s="49">
        <v>2023</v>
      </c>
      <c r="E97" s="68">
        <v>17468783732400</v>
      </c>
      <c r="F97" s="68">
        <v>14390469139200</v>
      </c>
      <c r="G97" s="68">
        <f t="shared" si="6"/>
        <v>3078314593200</v>
      </c>
      <c r="H97" s="68">
        <v>3734245284000</v>
      </c>
      <c r="I97" s="69">
        <f t="shared" si="7"/>
        <v>0.82434718640190963</v>
      </c>
      <c r="J97" s="68">
        <v>177072603400</v>
      </c>
      <c r="K97" s="70">
        <f t="shared" si="8"/>
        <v>17.384476955174197</v>
      </c>
      <c r="L97" s="68">
        <f t="shared" si="9"/>
        <v>2901241989800</v>
      </c>
      <c r="M97" s="70">
        <f t="shared" si="10"/>
        <v>0.94247741806794094</v>
      </c>
      <c r="N97" s="71">
        <f t="shared" si="11"/>
        <v>19.151301559644047</v>
      </c>
    </row>
    <row r="98" spans="1:14" x14ac:dyDescent="0.2">
      <c r="A98" s="164">
        <v>33</v>
      </c>
      <c r="B98" s="164" t="s">
        <v>17</v>
      </c>
      <c r="C98" s="165" t="s">
        <v>18</v>
      </c>
      <c r="D98" s="43">
        <v>2021</v>
      </c>
      <c r="E98" s="74">
        <v>2554790150420</v>
      </c>
      <c r="F98" s="74">
        <v>1558417695630</v>
      </c>
      <c r="G98" s="74">
        <f t="shared" si="6"/>
        <v>996372454790</v>
      </c>
      <c r="H98" s="74">
        <v>1586447343350</v>
      </c>
      <c r="I98" s="76">
        <f t="shared" si="7"/>
        <v>0.62805264792843585</v>
      </c>
      <c r="J98" s="74">
        <v>524414951170</v>
      </c>
      <c r="K98" s="77">
        <f t="shared" si="8"/>
        <v>1.8999695805145058</v>
      </c>
      <c r="L98" s="74">
        <f t="shared" si="9"/>
        <v>471957503620</v>
      </c>
      <c r="M98" s="77">
        <f t="shared" si="10"/>
        <v>0.47367578394112864</v>
      </c>
      <c r="N98" s="75">
        <f t="shared" si="11"/>
        <v>3.0016980123840704</v>
      </c>
    </row>
    <row r="99" spans="1:14" x14ac:dyDescent="0.2">
      <c r="A99" s="164"/>
      <c r="B99" s="164"/>
      <c r="C99" s="165"/>
      <c r="D99" s="43">
        <v>2022</v>
      </c>
      <c r="E99" s="74">
        <v>1772626937040</v>
      </c>
      <c r="F99" s="74">
        <v>1238608353780</v>
      </c>
      <c r="G99" s="74">
        <f t="shared" si="6"/>
        <v>534018583260</v>
      </c>
      <c r="H99" s="74">
        <v>1857607156260</v>
      </c>
      <c r="I99" s="76">
        <f t="shared" si="7"/>
        <v>0.28747659668536296</v>
      </c>
      <c r="J99" s="74">
        <v>325925128440</v>
      </c>
      <c r="K99" s="77">
        <f t="shared" si="8"/>
        <v>1.6384701167903604</v>
      </c>
      <c r="L99" s="74">
        <f t="shared" si="9"/>
        <v>208093454820</v>
      </c>
      <c r="M99" s="77">
        <f t="shared" si="10"/>
        <v>0.38967455692208491</v>
      </c>
      <c r="N99" s="75">
        <f t="shared" si="11"/>
        <v>2.3156212703978083</v>
      </c>
    </row>
    <row r="100" spans="1:14" x14ac:dyDescent="0.2">
      <c r="A100" s="164"/>
      <c r="B100" s="164"/>
      <c r="C100" s="165"/>
      <c r="D100" s="43">
        <v>2023</v>
      </c>
      <c r="E100" s="74">
        <v>2282493936800</v>
      </c>
      <c r="F100" s="74">
        <v>1217367412800</v>
      </c>
      <c r="G100" s="74">
        <f t="shared" si="6"/>
        <v>1065126524000</v>
      </c>
      <c r="H100" s="74">
        <v>2266434231600</v>
      </c>
      <c r="I100" s="76">
        <f t="shared" si="7"/>
        <v>0.46995695226861661</v>
      </c>
      <c r="J100" s="74">
        <v>207790259600</v>
      </c>
      <c r="K100" s="77">
        <f t="shared" si="8"/>
        <v>5.1259694561736806</v>
      </c>
      <c r="L100" s="74">
        <f t="shared" si="9"/>
        <v>857336264400</v>
      </c>
      <c r="M100" s="77">
        <f t="shared" si="10"/>
        <v>0.8049149514935936</v>
      </c>
      <c r="N100" s="75">
        <f t="shared" si="11"/>
        <v>6.4008413599358907</v>
      </c>
    </row>
    <row r="101" spans="1:14" x14ac:dyDescent="0.2">
      <c r="A101" s="158">
        <v>34</v>
      </c>
      <c r="B101" s="158" t="s">
        <v>19</v>
      </c>
      <c r="C101" s="159" t="s">
        <v>20</v>
      </c>
      <c r="D101" s="46">
        <v>2021</v>
      </c>
      <c r="E101" s="86">
        <v>14387199153250</v>
      </c>
      <c r="F101" s="86">
        <v>12454779983710</v>
      </c>
      <c r="G101" s="86">
        <f t="shared" si="6"/>
        <v>1932419169540</v>
      </c>
      <c r="H101" s="86">
        <v>9224794223490</v>
      </c>
      <c r="I101" s="87">
        <f t="shared" si="7"/>
        <v>0.20948100550788343</v>
      </c>
      <c r="J101" s="86">
        <v>164936755490</v>
      </c>
      <c r="K101" s="88">
        <f t="shared" si="8"/>
        <v>11.716122120864449</v>
      </c>
      <c r="L101" s="86">
        <f t="shared" si="9"/>
        <v>1767482414050</v>
      </c>
      <c r="M101" s="88">
        <f t="shared" si="10"/>
        <v>0.91464752674272931</v>
      </c>
      <c r="N101" s="89">
        <f t="shared" si="11"/>
        <v>12.840250653115064</v>
      </c>
    </row>
    <row r="102" spans="1:14" x14ac:dyDescent="0.2">
      <c r="A102" s="158"/>
      <c r="B102" s="158"/>
      <c r="C102" s="159"/>
      <c r="D102" s="46">
        <v>2022</v>
      </c>
      <c r="E102" s="86">
        <v>28494344463390</v>
      </c>
      <c r="F102" s="86">
        <v>24788631914640</v>
      </c>
      <c r="G102" s="86">
        <f t="shared" si="6"/>
        <v>3705712548750</v>
      </c>
      <c r="H102" s="86">
        <v>43884173639340</v>
      </c>
      <c r="I102" s="87">
        <f t="shared" si="7"/>
        <v>8.444302903377475E-2</v>
      </c>
      <c r="J102" s="86">
        <v>227947306770</v>
      </c>
      <c r="K102" s="88">
        <f t="shared" si="8"/>
        <v>16.256882352591614</v>
      </c>
      <c r="L102" s="86">
        <f t="shared" si="9"/>
        <v>3477765241980</v>
      </c>
      <c r="M102" s="88">
        <f t="shared" si="10"/>
        <v>0.93848759077471067</v>
      </c>
      <c r="N102" s="89">
        <f t="shared" si="11"/>
        <v>17.279812972400098</v>
      </c>
    </row>
    <row r="103" spans="1:14" x14ac:dyDescent="0.2">
      <c r="A103" s="158"/>
      <c r="B103" s="158"/>
      <c r="C103" s="159"/>
      <c r="D103" s="46">
        <v>2023</v>
      </c>
      <c r="E103" s="86">
        <v>25871210981000</v>
      </c>
      <c r="F103" s="86">
        <v>24765648292000</v>
      </c>
      <c r="G103" s="86">
        <f t="shared" si="6"/>
        <v>1105562689000</v>
      </c>
      <c r="H103" s="86">
        <v>42731551647400</v>
      </c>
      <c r="I103" s="87">
        <f t="shared" si="7"/>
        <v>2.5872280466727866E-2</v>
      </c>
      <c r="J103" s="86">
        <v>230654223800</v>
      </c>
      <c r="K103" s="88">
        <f t="shared" si="8"/>
        <v>4.7931603886804695</v>
      </c>
      <c r="L103" s="86">
        <f t="shared" si="9"/>
        <v>874908465200</v>
      </c>
      <c r="M103" s="88">
        <f t="shared" si="10"/>
        <v>0.79136938493408215</v>
      </c>
      <c r="N103" s="89">
        <f t="shared" si="11"/>
        <v>5.6104020540812796</v>
      </c>
    </row>
    <row r="104" spans="1:14" x14ac:dyDescent="0.2">
      <c r="A104" s="160">
        <v>35</v>
      </c>
      <c r="B104" s="160" t="s">
        <v>21</v>
      </c>
      <c r="C104" s="161" t="s">
        <v>22</v>
      </c>
      <c r="D104" s="36">
        <v>2021</v>
      </c>
      <c r="E104" s="37">
        <v>40701178372560</v>
      </c>
      <c r="F104" s="37">
        <v>15660328368930</v>
      </c>
      <c r="G104" s="37">
        <f t="shared" si="6"/>
        <v>25040850003630</v>
      </c>
      <c r="H104" s="37">
        <v>26583673956980</v>
      </c>
      <c r="I104" s="38">
        <f t="shared" si="7"/>
        <v>0.94196347894400412</v>
      </c>
      <c r="J104" s="37">
        <v>1091853624130</v>
      </c>
      <c r="K104" s="39">
        <f t="shared" si="8"/>
        <v>22.934255517613728</v>
      </c>
      <c r="L104" s="37">
        <f t="shared" si="9"/>
        <v>23948996379500</v>
      </c>
      <c r="M104" s="39">
        <f t="shared" si="10"/>
        <v>0.95639710217617524</v>
      </c>
      <c r="N104" s="40">
        <f t="shared" si="11"/>
        <v>24.832616098733908</v>
      </c>
    </row>
    <row r="105" spans="1:14" x14ac:dyDescent="0.2">
      <c r="A105" s="160"/>
      <c r="B105" s="160"/>
      <c r="C105" s="161"/>
      <c r="D105" s="36">
        <v>2022</v>
      </c>
      <c r="E105" s="37">
        <v>73235395131660</v>
      </c>
      <c r="F105" s="37">
        <v>25315366400370</v>
      </c>
      <c r="G105" s="37">
        <f t="shared" si="6"/>
        <v>47920028731290</v>
      </c>
      <c r="H105" s="37">
        <v>31066673816790</v>
      </c>
      <c r="I105" s="38">
        <f t="shared" si="7"/>
        <v>1.5424898402027061</v>
      </c>
      <c r="J105" s="37">
        <v>2110656915270</v>
      </c>
      <c r="K105" s="39">
        <f t="shared" si="8"/>
        <v>22.703845605888041</v>
      </c>
      <c r="L105" s="37">
        <f t="shared" si="9"/>
        <v>45809371816020</v>
      </c>
      <c r="M105" s="39">
        <f t="shared" si="10"/>
        <v>0.95595459829322227</v>
      </c>
      <c r="N105" s="40">
        <f t="shared" si="11"/>
        <v>25.202290044383968</v>
      </c>
    </row>
    <row r="106" spans="1:14" x14ac:dyDescent="0.2">
      <c r="A106" s="160"/>
      <c r="B106" s="160"/>
      <c r="C106" s="161"/>
      <c r="D106" s="36">
        <v>2023</v>
      </c>
      <c r="E106" s="37">
        <v>55153181206200</v>
      </c>
      <c r="F106" s="37">
        <v>28539622973400</v>
      </c>
      <c r="G106" s="37">
        <f t="shared" si="6"/>
        <v>26613558232800</v>
      </c>
      <c r="H106" s="37">
        <v>30473800310800</v>
      </c>
      <c r="I106" s="38">
        <f t="shared" si="7"/>
        <v>0.8733258721055569</v>
      </c>
      <c r="J106" s="37">
        <v>2739106462400</v>
      </c>
      <c r="K106" s="39">
        <f t="shared" si="8"/>
        <v>9.7161459761156017</v>
      </c>
      <c r="L106" s="37">
        <f t="shared" si="9"/>
        <v>23874451770400</v>
      </c>
      <c r="M106" s="39">
        <f t="shared" si="10"/>
        <v>0.89707853273734073</v>
      </c>
      <c r="N106" s="40">
        <f t="shared" si="11"/>
        <v>11.4865503809585</v>
      </c>
    </row>
    <row r="107" spans="1:14" x14ac:dyDescent="0.2">
      <c r="A107" s="156">
        <v>36</v>
      </c>
      <c r="B107" s="156" t="s">
        <v>23</v>
      </c>
      <c r="C107" s="157" t="s">
        <v>24</v>
      </c>
      <c r="D107" s="52">
        <v>2021</v>
      </c>
      <c r="E107" s="56">
        <v>980326231000</v>
      </c>
      <c r="F107" s="56">
        <v>865209317000</v>
      </c>
      <c r="G107" s="56">
        <f t="shared" si="6"/>
        <v>115116914000</v>
      </c>
      <c r="H107" s="56">
        <v>-1224804402000</v>
      </c>
      <c r="I107" s="58">
        <f t="shared" si="7"/>
        <v>-9.3987998256720828E-2</v>
      </c>
      <c r="J107" s="56">
        <v>25127920000</v>
      </c>
      <c r="K107" s="59">
        <f t="shared" si="8"/>
        <v>4.5812352952413091</v>
      </c>
      <c r="L107" s="56">
        <f t="shared" si="9"/>
        <v>89988994000</v>
      </c>
      <c r="M107" s="59">
        <f t="shared" si="10"/>
        <v>0.78171826253090837</v>
      </c>
      <c r="N107" s="57">
        <f t="shared" si="11"/>
        <v>5.2689655595154967</v>
      </c>
    </row>
    <row r="108" spans="1:14" x14ac:dyDescent="0.2">
      <c r="A108" s="156"/>
      <c r="B108" s="156"/>
      <c r="C108" s="157"/>
      <c r="D108" s="52">
        <v>2022</v>
      </c>
      <c r="E108" s="56">
        <v>1375279833000</v>
      </c>
      <c r="F108" s="56">
        <v>1290859184000</v>
      </c>
      <c r="G108" s="56">
        <f t="shared" si="6"/>
        <v>84420649000</v>
      </c>
      <c r="H108" s="56">
        <v>-1284956578000</v>
      </c>
      <c r="I108" s="58">
        <f t="shared" si="7"/>
        <v>-6.5699223184178285E-2</v>
      </c>
      <c r="J108" s="56">
        <v>32622211000</v>
      </c>
      <c r="K108" s="59">
        <f t="shared" si="8"/>
        <v>2.5878273241504077</v>
      </c>
      <c r="L108" s="56">
        <f t="shared" si="9"/>
        <v>51798438000</v>
      </c>
      <c r="M108" s="59">
        <f t="shared" si="10"/>
        <v>0.61357545355994603</v>
      </c>
      <c r="N108" s="57">
        <f t="shared" si="11"/>
        <v>3.1357035545261756</v>
      </c>
    </row>
    <row r="109" spans="1:14" x14ac:dyDescent="0.2">
      <c r="A109" s="156"/>
      <c r="B109" s="156"/>
      <c r="C109" s="157"/>
      <c r="D109" s="52">
        <v>2023</v>
      </c>
      <c r="E109" s="56">
        <v>1741978238000</v>
      </c>
      <c r="F109" s="56">
        <v>1475592195000</v>
      </c>
      <c r="G109" s="56">
        <f t="shared" si="6"/>
        <v>266386043000</v>
      </c>
      <c r="H109" s="56">
        <v>-1326954810000</v>
      </c>
      <c r="I109" s="58">
        <f t="shared" si="7"/>
        <v>-0.20074989818229003</v>
      </c>
      <c r="J109" s="56">
        <v>125309977000</v>
      </c>
      <c r="K109" s="59">
        <f t="shared" si="8"/>
        <v>2.1258167097101932</v>
      </c>
      <c r="L109" s="56">
        <f t="shared" si="9"/>
        <v>141076066000</v>
      </c>
      <c r="M109" s="59">
        <f t="shared" si="10"/>
        <v>0.52959255827078</v>
      </c>
      <c r="N109" s="57">
        <f t="shared" si="11"/>
        <v>2.4546593697986832</v>
      </c>
    </row>
    <row r="110" spans="1:14" x14ac:dyDescent="0.2">
      <c r="A110" s="162">
        <v>37</v>
      </c>
      <c r="B110" s="162" t="s">
        <v>25</v>
      </c>
      <c r="C110" s="163" t="s">
        <v>26</v>
      </c>
      <c r="D110" s="49">
        <v>2021</v>
      </c>
      <c r="E110" s="68">
        <v>4605481819800</v>
      </c>
      <c r="F110" s="68">
        <v>3480501446650</v>
      </c>
      <c r="G110" s="68">
        <f t="shared" si="6"/>
        <v>1124980373150</v>
      </c>
      <c r="H110" s="68">
        <v>3867397149860</v>
      </c>
      <c r="I110" s="69">
        <f t="shared" si="7"/>
        <v>0.29088824590738616</v>
      </c>
      <c r="J110" s="68">
        <v>711517154960</v>
      </c>
      <c r="K110" s="70">
        <f t="shared" si="8"/>
        <v>1.5811008424853004</v>
      </c>
      <c r="L110" s="68">
        <f t="shared" si="9"/>
        <v>413463218190</v>
      </c>
      <c r="M110" s="70">
        <f t="shared" si="10"/>
        <v>0.36752927256169171</v>
      </c>
      <c r="N110" s="71">
        <f t="shared" si="11"/>
        <v>2.2395183609543783</v>
      </c>
    </row>
    <row r="111" spans="1:14" x14ac:dyDescent="0.2">
      <c r="A111" s="162"/>
      <c r="B111" s="162"/>
      <c r="C111" s="163"/>
      <c r="D111" s="49">
        <v>2022</v>
      </c>
      <c r="E111" s="68">
        <v>6334259022000</v>
      </c>
      <c r="F111" s="68">
        <v>5551430281740</v>
      </c>
      <c r="G111" s="68">
        <f t="shared" si="6"/>
        <v>782828740260</v>
      </c>
      <c r="H111" s="68">
        <v>3956465374650</v>
      </c>
      <c r="I111" s="69">
        <f t="shared" si="7"/>
        <v>0.19786063218845967</v>
      </c>
      <c r="J111" s="68">
        <v>981291122460</v>
      </c>
      <c r="K111" s="70">
        <f t="shared" si="8"/>
        <v>0.79775381876229101</v>
      </c>
      <c r="L111" s="68">
        <f t="shared" si="9"/>
        <v>-198462382200</v>
      </c>
      <c r="M111" s="70">
        <f t="shared" si="10"/>
        <v>-0.25351954009006483</v>
      </c>
      <c r="N111" s="71">
        <f t="shared" si="11"/>
        <v>0.74209491086068591</v>
      </c>
    </row>
    <row r="112" spans="1:14" x14ac:dyDescent="0.2">
      <c r="A112" s="162"/>
      <c r="B112" s="162"/>
      <c r="C112" s="163"/>
      <c r="D112" s="49">
        <v>2023</v>
      </c>
      <c r="E112" s="68">
        <v>7372668455000</v>
      </c>
      <c r="F112" s="68">
        <v>6175792764000</v>
      </c>
      <c r="G112" s="68">
        <f t="shared" si="6"/>
        <v>1196875691000</v>
      </c>
      <c r="H112" s="68">
        <v>3289314890000</v>
      </c>
      <c r="I112" s="69">
        <f t="shared" si="7"/>
        <v>0.36386777521321467</v>
      </c>
      <c r="J112" s="68">
        <v>966414400000</v>
      </c>
      <c r="K112" s="70">
        <f t="shared" si="8"/>
        <v>1.2384704646371163</v>
      </c>
      <c r="L112" s="68">
        <f t="shared" si="9"/>
        <v>230461291000</v>
      </c>
      <c r="M112" s="70">
        <f t="shared" si="10"/>
        <v>0.19255240350603794</v>
      </c>
      <c r="N112" s="71">
        <f t="shared" si="11"/>
        <v>1.7948906433563689</v>
      </c>
    </row>
    <row r="113" spans="1:14" x14ac:dyDescent="0.2">
      <c r="A113" s="164">
        <v>38</v>
      </c>
      <c r="B113" s="164" t="s">
        <v>27</v>
      </c>
      <c r="C113" s="165" t="s">
        <v>28</v>
      </c>
      <c r="D113" s="43">
        <v>2021</v>
      </c>
      <c r="E113" s="74">
        <v>12993468060010</v>
      </c>
      <c r="F113" s="74">
        <v>9370855835930</v>
      </c>
      <c r="G113" s="74">
        <f t="shared" si="6"/>
        <v>3622612224080</v>
      </c>
      <c r="H113" s="74">
        <v>3790913817030</v>
      </c>
      <c r="I113" s="76">
        <f t="shared" si="7"/>
        <v>0.95560395169261425</v>
      </c>
      <c r="J113" s="74">
        <v>2454972827530</v>
      </c>
      <c r="K113" s="77">
        <f t="shared" si="8"/>
        <v>1.4756221264268683</v>
      </c>
      <c r="L113" s="74">
        <f t="shared" si="9"/>
        <v>1167639396550</v>
      </c>
      <c r="M113" s="77">
        <f t="shared" si="10"/>
        <v>0.3223197307149081</v>
      </c>
      <c r="N113" s="75">
        <f t="shared" si="11"/>
        <v>2.7535458088343905</v>
      </c>
    </row>
    <row r="114" spans="1:14" x14ac:dyDescent="0.2">
      <c r="A114" s="164"/>
      <c r="B114" s="164"/>
      <c r="C114" s="165"/>
      <c r="D114" s="43">
        <v>2022</v>
      </c>
      <c r="E114" s="74">
        <v>24191259670890</v>
      </c>
      <c r="F114" s="74">
        <v>17081918357310</v>
      </c>
      <c r="G114" s="74">
        <f t="shared" si="6"/>
        <v>7109341313580</v>
      </c>
      <c r="H114" s="74">
        <v>3989473556670</v>
      </c>
      <c r="I114" s="76">
        <f t="shared" si="7"/>
        <v>1.782024924490073</v>
      </c>
      <c r="J114" s="74">
        <v>5064619144410</v>
      </c>
      <c r="K114" s="77">
        <f t="shared" si="8"/>
        <v>1.4037267385498933</v>
      </c>
      <c r="L114" s="74">
        <f t="shared" si="9"/>
        <v>2044722169170</v>
      </c>
      <c r="M114" s="77">
        <f t="shared" si="10"/>
        <v>0.28761063493522915</v>
      </c>
      <c r="N114" s="75">
        <f t="shared" si="11"/>
        <v>3.4733622979751955</v>
      </c>
    </row>
    <row r="115" spans="1:14" x14ac:dyDescent="0.2">
      <c r="A115" s="164"/>
      <c r="B115" s="164"/>
      <c r="C115" s="165"/>
      <c r="D115" s="43">
        <v>2023</v>
      </c>
      <c r="E115" s="74">
        <v>28233135730800</v>
      </c>
      <c r="F115" s="74">
        <v>5755944486600</v>
      </c>
      <c r="G115" s="74">
        <f t="shared" si="6"/>
        <v>22477191244200</v>
      </c>
      <c r="H115" s="74">
        <v>4198116014400</v>
      </c>
      <c r="I115" s="76">
        <f t="shared" si="7"/>
        <v>5.3541138851572372</v>
      </c>
      <c r="J115" s="74">
        <v>20138629849800</v>
      </c>
      <c r="K115" s="77">
        <f t="shared" si="8"/>
        <v>1.1161231628885231</v>
      </c>
      <c r="L115" s="74">
        <f t="shared" si="9"/>
        <v>2338561394400</v>
      </c>
      <c r="M115" s="77">
        <f t="shared" si="10"/>
        <v>0.10404153121237694</v>
      </c>
      <c r="N115" s="75">
        <f t="shared" si="11"/>
        <v>6.5742785792581371</v>
      </c>
    </row>
    <row r="116" spans="1:14" x14ac:dyDescent="0.2">
      <c r="A116" s="158">
        <v>39</v>
      </c>
      <c r="B116" s="158" t="s">
        <v>29</v>
      </c>
      <c r="C116" s="159" t="s">
        <v>30</v>
      </c>
      <c r="D116" s="46">
        <v>2021</v>
      </c>
      <c r="E116" s="86">
        <v>2297546339000</v>
      </c>
      <c r="F116" s="86">
        <v>2146135226000</v>
      </c>
      <c r="G116" s="86">
        <f t="shared" si="6"/>
        <v>151411113000</v>
      </c>
      <c r="H116" s="86">
        <v>136413748000</v>
      </c>
      <c r="I116" s="87">
        <f t="shared" si="7"/>
        <v>1.1099402752279777</v>
      </c>
      <c r="J116" s="86">
        <v>28405597000</v>
      </c>
      <c r="K116" s="88">
        <f t="shared" si="8"/>
        <v>5.3303267310312119</v>
      </c>
      <c r="L116" s="86">
        <f t="shared" si="9"/>
        <v>123005516000</v>
      </c>
      <c r="M116" s="88">
        <f t="shared" si="10"/>
        <v>0.81239423951661993</v>
      </c>
      <c r="N116" s="89">
        <f t="shared" si="11"/>
        <v>7.2526612457758093</v>
      </c>
    </row>
    <row r="117" spans="1:14" x14ac:dyDescent="0.2">
      <c r="A117" s="158"/>
      <c r="B117" s="158"/>
      <c r="C117" s="159"/>
      <c r="D117" s="46">
        <v>2022</v>
      </c>
      <c r="E117" s="86">
        <v>2784896376000</v>
      </c>
      <c r="F117" s="86">
        <v>2691935229000</v>
      </c>
      <c r="G117" s="86">
        <f t="shared" si="6"/>
        <v>92961147000</v>
      </c>
      <c r="H117" s="86">
        <v>141694445000</v>
      </c>
      <c r="I117" s="87">
        <f t="shared" si="7"/>
        <v>0.65606768846866226</v>
      </c>
      <c r="J117" s="86">
        <v>33437302000</v>
      </c>
      <c r="K117" s="88">
        <f t="shared" si="8"/>
        <v>2.7801629150581588</v>
      </c>
      <c r="L117" s="86">
        <f t="shared" si="9"/>
        <v>59523845000</v>
      </c>
      <c r="M117" s="88">
        <f t="shared" si="10"/>
        <v>0.64030884859886683</v>
      </c>
      <c r="N117" s="89">
        <f t="shared" si="11"/>
        <v>4.0765394521256884</v>
      </c>
    </row>
    <row r="118" spans="1:14" x14ac:dyDescent="0.2">
      <c r="A118" s="158"/>
      <c r="B118" s="158"/>
      <c r="C118" s="159"/>
      <c r="D118" s="46">
        <v>2023</v>
      </c>
      <c r="E118" s="86">
        <v>3261183720000</v>
      </c>
      <c r="F118" s="86">
        <v>3018093526000</v>
      </c>
      <c r="G118" s="86">
        <f t="shared" si="6"/>
        <v>243090194000</v>
      </c>
      <c r="H118" s="86">
        <v>156415337000</v>
      </c>
      <c r="I118" s="87">
        <f t="shared" si="7"/>
        <v>1.5541327254884219</v>
      </c>
      <c r="J118" s="86">
        <v>34185175000</v>
      </c>
      <c r="K118" s="88">
        <f t="shared" si="8"/>
        <v>7.1109828748865551</v>
      </c>
      <c r="L118" s="86">
        <f t="shared" si="9"/>
        <v>208905019000</v>
      </c>
      <c r="M118" s="88">
        <f t="shared" si="10"/>
        <v>0.85937246403283551</v>
      </c>
      <c r="N118" s="89">
        <f t="shared" si="11"/>
        <v>9.5244880644078123</v>
      </c>
    </row>
    <row r="119" spans="1:14" x14ac:dyDescent="0.2">
      <c r="A119" s="160">
        <v>40</v>
      </c>
      <c r="B119" s="160" t="s">
        <v>31</v>
      </c>
      <c r="C119" s="161" t="s">
        <v>32</v>
      </c>
      <c r="D119" s="36">
        <v>2021</v>
      </c>
      <c r="E119" s="37">
        <v>8136563000000</v>
      </c>
      <c r="F119" s="37">
        <v>6544649000000</v>
      </c>
      <c r="G119" s="37">
        <f t="shared" si="6"/>
        <v>1591914000000</v>
      </c>
      <c r="H119" s="37">
        <v>3778134000000</v>
      </c>
      <c r="I119" s="38">
        <f t="shared" si="7"/>
        <v>0.42134926924243554</v>
      </c>
      <c r="J119" s="37">
        <v>1276686000000</v>
      </c>
      <c r="K119" s="39">
        <f t="shared" si="8"/>
        <v>1.2469111433821629</v>
      </c>
      <c r="L119" s="37">
        <f t="shared" si="9"/>
        <v>315228000000</v>
      </c>
      <c r="M119" s="39">
        <f t="shared" si="10"/>
        <v>0.1980182346533795</v>
      </c>
      <c r="N119" s="40">
        <f t="shared" si="11"/>
        <v>1.866278647277978</v>
      </c>
    </row>
    <row r="120" spans="1:14" x14ac:dyDescent="0.2">
      <c r="A120" s="160"/>
      <c r="B120" s="160"/>
      <c r="C120" s="161"/>
      <c r="D120" s="36">
        <v>2022</v>
      </c>
      <c r="E120" s="37">
        <v>12305690000000</v>
      </c>
      <c r="F120" s="37">
        <v>10089735000000</v>
      </c>
      <c r="G120" s="37">
        <f t="shared" si="6"/>
        <v>2215955000000</v>
      </c>
      <c r="H120" s="37">
        <v>4117211000000</v>
      </c>
      <c r="I120" s="38">
        <f t="shared" si="7"/>
        <v>0.53821749723295698</v>
      </c>
      <c r="J120" s="37">
        <v>1717940000000</v>
      </c>
      <c r="K120" s="39">
        <f t="shared" si="8"/>
        <v>1.2898907994458479</v>
      </c>
      <c r="L120" s="37">
        <f t="shared" si="9"/>
        <v>498015000000</v>
      </c>
      <c r="M120" s="39">
        <f t="shared" si="10"/>
        <v>0.22474057460553126</v>
      </c>
      <c r="N120" s="40">
        <f t="shared" si="11"/>
        <v>2.0528488712843362</v>
      </c>
    </row>
    <row r="121" spans="1:14" x14ac:dyDescent="0.2">
      <c r="A121" s="160"/>
      <c r="B121" s="160"/>
      <c r="C121" s="161"/>
      <c r="D121" s="36">
        <v>2023</v>
      </c>
      <c r="E121" s="37">
        <v>12564391000000</v>
      </c>
      <c r="F121" s="37">
        <v>9710700000000</v>
      </c>
      <c r="G121" s="37">
        <f t="shared" si="6"/>
        <v>2853691000000</v>
      </c>
      <c r="H121" s="37">
        <v>4416068000000</v>
      </c>
      <c r="I121" s="38">
        <f t="shared" si="7"/>
        <v>0.64620630841735227</v>
      </c>
      <c r="J121" s="37">
        <v>2184039000000</v>
      </c>
      <c r="K121" s="39">
        <f t="shared" si="8"/>
        <v>1.3066117409075571</v>
      </c>
      <c r="L121" s="37">
        <f t="shared" si="9"/>
        <v>669652000000</v>
      </c>
      <c r="M121" s="39">
        <f t="shared" si="10"/>
        <v>0.23466170654075721</v>
      </c>
      <c r="N121" s="40">
        <f t="shared" si="11"/>
        <v>2.1874797558656662</v>
      </c>
    </row>
    <row r="122" spans="1:14" x14ac:dyDescent="0.2">
      <c r="A122" s="156">
        <v>41</v>
      </c>
      <c r="B122" s="156" t="s">
        <v>33</v>
      </c>
      <c r="C122" s="157" t="s">
        <v>34</v>
      </c>
      <c r="D122" s="52">
        <v>2021</v>
      </c>
      <c r="E122" s="56">
        <v>5794995100010</v>
      </c>
      <c r="F122" s="56">
        <v>3763788045380</v>
      </c>
      <c r="G122" s="56">
        <f t="shared" si="6"/>
        <v>2031207054630</v>
      </c>
      <c r="H122" s="56">
        <v>6406758776060</v>
      </c>
      <c r="I122" s="58">
        <f t="shared" si="7"/>
        <v>0.31704128805660181</v>
      </c>
      <c r="J122" s="56">
        <v>109623039010</v>
      </c>
      <c r="K122" s="59">
        <f t="shared" si="8"/>
        <v>18.529016098930718</v>
      </c>
      <c r="L122" s="56">
        <f t="shared" si="9"/>
        <v>1921584015620</v>
      </c>
      <c r="M122" s="59">
        <f t="shared" si="10"/>
        <v>0.946030593601907</v>
      </c>
      <c r="N122" s="57">
        <f t="shared" si="11"/>
        <v>19.792087980589226</v>
      </c>
    </row>
    <row r="123" spans="1:14" x14ac:dyDescent="0.2">
      <c r="A123" s="156"/>
      <c r="B123" s="156"/>
      <c r="C123" s="157"/>
      <c r="D123" s="52">
        <v>2022</v>
      </c>
      <c r="E123" s="56">
        <v>7036702592580</v>
      </c>
      <c r="F123" s="56">
        <v>4311631757160</v>
      </c>
      <c r="G123" s="56">
        <f t="shared" si="6"/>
        <v>2725070835420</v>
      </c>
      <c r="H123" s="56">
        <v>8017402273020</v>
      </c>
      <c r="I123" s="58">
        <f t="shared" si="7"/>
        <v>0.3398944873441555</v>
      </c>
      <c r="J123" s="56">
        <v>114500767950</v>
      </c>
      <c r="K123" s="59">
        <f t="shared" si="8"/>
        <v>23.799585664001654</v>
      </c>
      <c r="L123" s="56">
        <f t="shared" si="9"/>
        <v>2610570067470</v>
      </c>
      <c r="M123" s="59">
        <f t="shared" si="10"/>
        <v>0.95798246179081337</v>
      </c>
      <c r="N123" s="57">
        <f t="shared" si="11"/>
        <v>25.097462613136624</v>
      </c>
    </row>
    <row r="124" spans="1:14" x14ac:dyDescent="0.2">
      <c r="A124" s="156"/>
      <c r="B124" s="156"/>
      <c r="C124" s="157"/>
      <c r="D124" s="52">
        <v>2023</v>
      </c>
      <c r="E124" s="56">
        <v>6479938449600</v>
      </c>
      <c r="F124" s="56">
        <v>4480741804000</v>
      </c>
      <c r="G124" s="56">
        <f t="shared" si="6"/>
        <v>1999196645600</v>
      </c>
      <c r="H124" s="56">
        <v>9010617261800</v>
      </c>
      <c r="I124" s="58">
        <f t="shared" si="7"/>
        <v>0.22187122008560731</v>
      </c>
      <c r="J124" s="56">
        <v>119760610200</v>
      </c>
      <c r="K124" s="59">
        <f t="shared" si="8"/>
        <v>16.693273708787434</v>
      </c>
      <c r="L124" s="56">
        <f t="shared" si="9"/>
        <v>1879436035400</v>
      </c>
      <c r="M124" s="59">
        <f t="shared" si="10"/>
        <v>0.94009563268146767</v>
      </c>
      <c r="N124" s="57">
        <f t="shared" si="11"/>
        <v>17.85524056155451</v>
      </c>
    </row>
    <row r="125" spans="1:14" x14ac:dyDescent="0.2">
      <c r="A125" s="162">
        <v>42</v>
      </c>
      <c r="B125" s="162" t="s">
        <v>35</v>
      </c>
      <c r="C125" s="163" t="s">
        <v>36</v>
      </c>
      <c r="D125" s="49">
        <v>2021</v>
      </c>
      <c r="E125" s="68">
        <v>22631557743570</v>
      </c>
      <c r="F125" s="68">
        <v>15308674728190</v>
      </c>
      <c r="G125" s="68">
        <f t="shared" si="6"/>
        <v>7322883015380</v>
      </c>
      <c r="H125" s="68">
        <v>4513944093610</v>
      </c>
      <c r="I125" s="69">
        <f t="shared" si="7"/>
        <v>1.6222803968144779</v>
      </c>
      <c r="J125" s="68">
        <v>598506788970</v>
      </c>
      <c r="K125" s="70">
        <f t="shared" si="8"/>
        <v>12.235254721140778</v>
      </c>
      <c r="L125" s="68">
        <f t="shared" si="9"/>
        <v>6724376226410</v>
      </c>
      <c r="M125" s="70">
        <f t="shared" si="10"/>
        <v>0.91826896760292676</v>
      </c>
      <c r="N125" s="71">
        <f t="shared" si="11"/>
        <v>14.775804085558184</v>
      </c>
    </row>
    <row r="126" spans="1:14" x14ac:dyDescent="0.2">
      <c r="A126" s="162"/>
      <c r="B126" s="162"/>
      <c r="C126" s="163"/>
      <c r="D126" s="49">
        <v>2022</v>
      </c>
      <c r="E126" s="68">
        <v>45463845754710</v>
      </c>
      <c r="F126" s="68">
        <v>30479094464670</v>
      </c>
      <c r="G126" s="68">
        <f t="shared" si="6"/>
        <v>14984751290040</v>
      </c>
      <c r="H126" s="68">
        <v>8691869029230</v>
      </c>
      <c r="I126" s="69">
        <f t="shared" si="7"/>
        <v>1.7239964430719772</v>
      </c>
      <c r="J126" s="68">
        <v>698008533930</v>
      </c>
      <c r="K126" s="70">
        <f t="shared" si="8"/>
        <v>21.467862585678287</v>
      </c>
      <c r="L126" s="68">
        <f t="shared" si="9"/>
        <v>14286742756110</v>
      </c>
      <c r="M126" s="70">
        <f t="shared" si="10"/>
        <v>0.95341874413398175</v>
      </c>
      <c r="N126" s="71">
        <f t="shared" si="11"/>
        <v>24.145277772884246</v>
      </c>
    </row>
    <row r="127" spans="1:14" x14ac:dyDescent="0.2">
      <c r="A127" s="162"/>
      <c r="B127" s="162"/>
      <c r="C127" s="163"/>
      <c r="D127" s="49">
        <v>2023</v>
      </c>
      <c r="E127" s="68">
        <v>44688278958400</v>
      </c>
      <c r="F127" s="68">
        <v>33380222275400</v>
      </c>
      <c r="G127" s="68">
        <f t="shared" si="6"/>
        <v>11308056683000</v>
      </c>
      <c r="H127" s="68">
        <v>10211926139800</v>
      </c>
      <c r="I127" s="69">
        <f t="shared" si="7"/>
        <v>1.1073382756782715</v>
      </c>
      <c r="J127" s="68">
        <v>613046018200</v>
      </c>
      <c r="K127" s="70">
        <f t="shared" si="8"/>
        <v>18.445689796994753</v>
      </c>
      <c r="L127" s="68">
        <f t="shared" si="9"/>
        <v>10695010664800</v>
      </c>
      <c r="M127" s="70">
        <f t="shared" si="10"/>
        <v>0.94578679295783652</v>
      </c>
      <c r="N127" s="71">
        <f t="shared" si="11"/>
        <v>20.498814865630859</v>
      </c>
    </row>
    <row r="128" spans="1:14" x14ac:dyDescent="0.2">
      <c r="A128" s="164">
        <v>43</v>
      </c>
      <c r="B128" s="164" t="s">
        <v>37</v>
      </c>
      <c r="C128" s="165" t="s">
        <v>38</v>
      </c>
      <c r="D128" s="43">
        <v>2021</v>
      </c>
      <c r="E128" s="74">
        <v>1212763605260</v>
      </c>
      <c r="F128" s="74">
        <v>1270955067020</v>
      </c>
      <c r="G128" s="74">
        <f t="shared" si="6"/>
        <v>-58191461760</v>
      </c>
      <c r="H128" s="74">
        <v>906576867280</v>
      </c>
      <c r="I128" s="76">
        <f t="shared" si="7"/>
        <v>-6.4188116706078852E-2</v>
      </c>
      <c r="J128" s="74">
        <v>71005878950</v>
      </c>
      <c r="K128" s="77">
        <f t="shared" si="8"/>
        <v>-0.81953019412627104</v>
      </c>
      <c r="L128" s="74">
        <f t="shared" si="9"/>
        <v>-129197340710</v>
      </c>
      <c r="M128" s="77">
        <f t="shared" si="10"/>
        <v>2.2202112956510822</v>
      </c>
      <c r="N128" s="75">
        <f t="shared" si="11"/>
        <v>1.3364929848187324</v>
      </c>
    </row>
    <row r="129" spans="1:14" x14ac:dyDescent="0.2">
      <c r="A129" s="164"/>
      <c r="B129" s="164"/>
      <c r="C129" s="165"/>
      <c r="D129" s="43">
        <v>2022</v>
      </c>
      <c r="E129" s="74">
        <v>1747558505250</v>
      </c>
      <c r="F129" s="74">
        <v>1390633849350</v>
      </c>
      <c r="G129" s="74">
        <f t="shared" si="6"/>
        <v>356924655900</v>
      </c>
      <c r="H129" s="74">
        <v>1242233470170</v>
      </c>
      <c r="I129" s="76">
        <f t="shared" si="7"/>
        <v>0.28732493888701516</v>
      </c>
      <c r="J129" s="74">
        <v>82028629890</v>
      </c>
      <c r="K129" s="77">
        <f t="shared" si="8"/>
        <v>4.3512204992163621</v>
      </c>
      <c r="L129" s="74">
        <f t="shared" si="9"/>
        <v>274896026010</v>
      </c>
      <c r="M129" s="77">
        <f t="shared" si="10"/>
        <v>0.77017942432931263</v>
      </c>
      <c r="N129" s="75">
        <f t="shared" si="11"/>
        <v>5.40872486243269</v>
      </c>
    </row>
    <row r="130" spans="1:14" x14ac:dyDescent="0.2">
      <c r="A130" s="164"/>
      <c r="B130" s="164"/>
      <c r="C130" s="165"/>
      <c r="D130" s="43">
        <v>2023</v>
      </c>
      <c r="E130" s="74">
        <v>1732068630600</v>
      </c>
      <c r="F130" s="74">
        <v>1432651820600</v>
      </c>
      <c r="G130" s="74">
        <f t="shared" si="6"/>
        <v>299416810000</v>
      </c>
      <c r="H130" s="74">
        <v>1660019653600</v>
      </c>
      <c r="I130" s="76">
        <f t="shared" si="7"/>
        <v>0.18036943680194992</v>
      </c>
      <c r="J130" s="74">
        <v>97648089000</v>
      </c>
      <c r="K130" s="77">
        <f t="shared" si="8"/>
        <v>3.0662843796154577</v>
      </c>
      <c r="L130" s="74">
        <f t="shared" si="9"/>
        <v>201768721000</v>
      </c>
      <c r="M130" s="77">
        <f t="shared" si="10"/>
        <v>0.67387238879473732</v>
      </c>
      <c r="N130" s="75">
        <f t="shared" si="11"/>
        <v>3.9205262052121448</v>
      </c>
    </row>
    <row r="131" spans="1:14" x14ac:dyDescent="0.2">
      <c r="A131" s="158">
        <v>44</v>
      </c>
      <c r="B131" s="158" t="s">
        <v>39</v>
      </c>
      <c r="C131" s="159" t="s">
        <v>40</v>
      </c>
      <c r="D131" s="46">
        <v>2021</v>
      </c>
      <c r="E131" s="86">
        <v>4797224627590</v>
      </c>
      <c r="F131" s="86">
        <v>2520759539600</v>
      </c>
      <c r="G131" s="86">
        <f t="shared" ref="G131:G194" si="12">E131-F131</f>
        <v>2276465087990</v>
      </c>
      <c r="H131" s="86">
        <v>9285071645310</v>
      </c>
      <c r="I131" s="87">
        <f t="shared" ref="I131:I194" si="13">G131/H131</f>
        <v>0.24517474662027725</v>
      </c>
      <c r="J131" s="86">
        <v>182976604090</v>
      </c>
      <c r="K131" s="88">
        <f t="shared" ref="K131:K194" si="14">G131/J131</f>
        <v>12.441290509852745</v>
      </c>
      <c r="L131" s="86">
        <f t="shared" ref="L131:L194" si="15">G131-J131</f>
        <v>2093488483900</v>
      </c>
      <c r="M131" s="88">
        <f t="shared" ref="M131:M194" si="16">L131/G131</f>
        <v>0.91962248617150599</v>
      </c>
      <c r="N131" s="89">
        <f t="shared" ref="N131:N194" si="17">I131+K131+M131</f>
        <v>13.606087742644528</v>
      </c>
    </row>
    <row r="132" spans="1:14" x14ac:dyDescent="0.2">
      <c r="A132" s="158"/>
      <c r="B132" s="158"/>
      <c r="C132" s="159"/>
      <c r="D132" s="46">
        <v>2022</v>
      </c>
      <c r="E132" s="86">
        <v>14082096468150</v>
      </c>
      <c r="F132" s="86">
        <v>6991306342470</v>
      </c>
      <c r="G132" s="86">
        <f t="shared" si="12"/>
        <v>7090790125680</v>
      </c>
      <c r="H132" s="86">
        <v>15449682902850</v>
      </c>
      <c r="I132" s="87">
        <f t="shared" si="13"/>
        <v>0.4589602369361227</v>
      </c>
      <c r="J132" s="86">
        <v>237047925060</v>
      </c>
      <c r="K132" s="88">
        <f t="shared" si="14"/>
        <v>29.912896828290002</v>
      </c>
      <c r="L132" s="86">
        <f t="shared" si="15"/>
        <v>6853742200620</v>
      </c>
      <c r="M132" s="88">
        <f t="shared" si="16"/>
        <v>0.96656960354791666</v>
      </c>
      <c r="N132" s="89">
        <f t="shared" si="17"/>
        <v>31.338426668774041</v>
      </c>
    </row>
    <row r="133" spans="1:14" x14ac:dyDescent="0.2">
      <c r="A133" s="158"/>
      <c r="B133" s="158"/>
      <c r="C133" s="159"/>
      <c r="D133" s="46">
        <v>2023</v>
      </c>
      <c r="E133" s="86">
        <v>14253013236000</v>
      </c>
      <c r="F133" s="86">
        <v>9476609388400</v>
      </c>
      <c r="G133" s="86">
        <f t="shared" si="12"/>
        <v>4776403847600</v>
      </c>
      <c r="H133" s="86">
        <v>18090694930000</v>
      </c>
      <c r="I133" s="87">
        <f t="shared" si="13"/>
        <v>0.26402544877804757</v>
      </c>
      <c r="J133" s="86">
        <v>358789169200</v>
      </c>
      <c r="K133" s="88">
        <f t="shared" si="14"/>
        <v>13.31256419543001</v>
      </c>
      <c r="L133" s="86">
        <f t="shared" si="15"/>
        <v>4417614678400</v>
      </c>
      <c r="M133" s="88">
        <f t="shared" si="16"/>
        <v>0.92488299133661389</v>
      </c>
      <c r="N133" s="89">
        <f t="shared" si="17"/>
        <v>14.501472635544673</v>
      </c>
    </row>
    <row r="134" spans="1:14" x14ac:dyDescent="0.2">
      <c r="A134" s="160">
        <v>45</v>
      </c>
      <c r="B134" s="160" t="s">
        <v>41</v>
      </c>
      <c r="C134" s="161" t="s">
        <v>42</v>
      </c>
      <c r="D134" s="36">
        <v>2021</v>
      </c>
      <c r="E134" s="37">
        <v>244912842060</v>
      </c>
      <c r="F134" s="37">
        <v>186090403710</v>
      </c>
      <c r="G134" s="37">
        <f t="shared" si="12"/>
        <v>58822438350</v>
      </c>
      <c r="H134" s="37">
        <v>-1574876385420</v>
      </c>
      <c r="I134" s="38">
        <f t="shared" si="13"/>
        <v>-3.735051137636608E-2</v>
      </c>
      <c r="J134" s="37">
        <v>35474035590</v>
      </c>
      <c r="K134" s="39">
        <f t="shared" si="14"/>
        <v>1.6581828757758204</v>
      </c>
      <c r="L134" s="37">
        <f t="shared" si="15"/>
        <v>23348402760</v>
      </c>
      <c r="M134" s="39">
        <f t="shared" si="16"/>
        <v>0.39693020920136679</v>
      </c>
      <c r="N134" s="40">
        <f t="shared" si="17"/>
        <v>2.0177625736008209</v>
      </c>
    </row>
    <row r="135" spans="1:14" x14ac:dyDescent="0.2">
      <c r="A135" s="160"/>
      <c r="B135" s="160"/>
      <c r="C135" s="161"/>
      <c r="D135" s="36">
        <v>2022</v>
      </c>
      <c r="E135" s="37">
        <v>2990443797900</v>
      </c>
      <c r="F135" s="37">
        <v>1865385663570</v>
      </c>
      <c r="G135" s="37">
        <f t="shared" si="12"/>
        <v>1125058134330</v>
      </c>
      <c r="H135" s="37">
        <v>1173311059050</v>
      </c>
      <c r="I135" s="38">
        <f t="shared" si="13"/>
        <v>0.9588745675344873</v>
      </c>
      <c r="J135" s="37">
        <v>56559613140</v>
      </c>
      <c r="K135" s="39">
        <f t="shared" si="14"/>
        <v>19.891545784536813</v>
      </c>
      <c r="L135" s="37">
        <f t="shared" si="15"/>
        <v>1068498521190</v>
      </c>
      <c r="M135" s="39">
        <f t="shared" si="16"/>
        <v>0.94972738615530949</v>
      </c>
      <c r="N135" s="40">
        <f t="shared" si="17"/>
        <v>21.80014773822661</v>
      </c>
    </row>
    <row r="136" spans="1:14" x14ac:dyDescent="0.2">
      <c r="A136" s="160"/>
      <c r="B136" s="160"/>
      <c r="C136" s="161"/>
      <c r="D136" s="36">
        <v>2023</v>
      </c>
      <c r="E136" s="37">
        <v>2619107814400</v>
      </c>
      <c r="F136" s="37">
        <v>582996568000</v>
      </c>
      <c r="G136" s="37">
        <f t="shared" si="12"/>
        <v>2036111246400</v>
      </c>
      <c r="H136" s="37">
        <v>1588368812800</v>
      </c>
      <c r="I136" s="38">
        <f t="shared" si="13"/>
        <v>1.2818882050515163</v>
      </c>
      <c r="J136" s="37">
        <v>1464356524400</v>
      </c>
      <c r="K136" s="39">
        <f t="shared" si="14"/>
        <v>1.3904477580924282</v>
      </c>
      <c r="L136" s="37">
        <f t="shared" si="15"/>
        <v>571754722000</v>
      </c>
      <c r="M136" s="39">
        <f t="shared" si="16"/>
        <v>0.28080721179204032</v>
      </c>
      <c r="N136" s="40">
        <f t="shared" si="17"/>
        <v>2.9531431749359847</v>
      </c>
    </row>
    <row r="137" spans="1:14" x14ac:dyDescent="0.2">
      <c r="A137" s="156">
        <v>46</v>
      </c>
      <c r="B137" s="156" t="s">
        <v>43</v>
      </c>
      <c r="C137" s="157" t="s">
        <v>44</v>
      </c>
      <c r="D137" s="52">
        <v>2021</v>
      </c>
      <c r="E137" s="56">
        <v>43796929168130</v>
      </c>
      <c r="F137" s="56">
        <v>31343441917990</v>
      </c>
      <c r="G137" s="56">
        <f t="shared" si="12"/>
        <v>12453487250140</v>
      </c>
      <c r="H137" s="56">
        <v>12610593999550</v>
      </c>
      <c r="I137" s="58">
        <f t="shared" si="13"/>
        <v>0.98754168523579411</v>
      </c>
      <c r="J137" s="56">
        <v>1426762490120</v>
      </c>
      <c r="K137" s="59">
        <f t="shared" si="14"/>
        <v>8.7284935904731977</v>
      </c>
      <c r="L137" s="56">
        <f t="shared" si="15"/>
        <v>11026724760020</v>
      </c>
      <c r="M137" s="59">
        <f t="shared" si="16"/>
        <v>0.88543269355304788</v>
      </c>
      <c r="N137" s="57">
        <f t="shared" si="17"/>
        <v>10.601467969262039</v>
      </c>
    </row>
    <row r="138" spans="1:14" x14ac:dyDescent="0.2">
      <c r="A138" s="156"/>
      <c r="B138" s="156"/>
      <c r="C138" s="157"/>
      <c r="D138" s="52">
        <v>2022</v>
      </c>
      <c r="E138" s="56">
        <v>67494559988250</v>
      </c>
      <c r="F138" s="56">
        <v>46644676625520</v>
      </c>
      <c r="G138" s="56">
        <f t="shared" si="12"/>
        <v>20849883362730</v>
      </c>
      <c r="H138" s="56">
        <v>20866508603910</v>
      </c>
      <c r="I138" s="58">
        <f t="shared" si="13"/>
        <v>0.9992032571669951</v>
      </c>
      <c r="J138" s="56">
        <v>2008839718440</v>
      </c>
      <c r="K138" s="59">
        <f t="shared" si="14"/>
        <v>10.379067663457663</v>
      </c>
      <c r="L138" s="56">
        <f t="shared" si="15"/>
        <v>18841043644290</v>
      </c>
      <c r="M138" s="59">
        <f t="shared" si="16"/>
        <v>0.9036522323174776</v>
      </c>
      <c r="N138" s="57">
        <f t="shared" si="17"/>
        <v>12.281923152942136</v>
      </c>
    </row>
    <row r="139" spans="1:14" x14ac:dyDescent="0.2">
      <c r="A139" s="156"/>
      <c r="B139" s="156"/>
      <c r="C139" s="157"/>
      <c r="D139" s="52">
        <v>2023</v>
      </c>
      <c r="E139" s="56">
        <v>46613323526000</v>
      </c>
      <c r="F139" s="56">
        <v>39854442058200</v>
      </c>
      <c r="G139" s="56">
        <f t="shared" si="12"/>
        <v>6758881467800</v>
      </c>
      <c r="H139" s="56">
        <v>21207916730000</v>
      </c>
      <c r="I139" s="58">
        <f t="shared" si="13"/>
        <v>0.31869615266072387</v>
      </c>
      <c r="J139" s="56">
        <v>1951067133400</v>
      </c>
      <c r="K139" s="59">
        <f t="shared" si="14"/>
        <v>3.4641972857293379</v>
      </c>
      <c r="L139" s="56">
        <f t="shared" si="15"/>
        <v>4807814334400</v>
      </c>
      <c r="M139" s="59">
        <f t="shared" si="16"/>
        <v>0.71133283773430822</v>
      </c>
      <c r="N139" s="57">
        <f t="shared" si="17"/>
        <v>4.4942262761243699</v>
      </c>
    </row>
    <row r="140" spans="1:14" x14ac:dyDescent="0.2">
      <c r="A140" s="162">
        <v>47</v>
      </c>
      <c r="B140" s="162" t="s">
        <v>45</v>
      </c>
      <c r="C140" s="163" t="s">
        <v>46</v>
      </c>
      <c r="D140" s="49">
        <v>2021</v>
      </c>
      <c r="E140" s="68">
        <v>2917615660</v>
      </c>
      <c r="F140" s="68">
        <v>1509009690</v>
      </c>
      <c r="G140" s="68">
        <f t="shared" si="12"/>
        <v>1408605970</v>
      </c>
      <c r="H140" s="68">
        <v>2457985438580</v>
      </c>
      <c r="I140" s="69">
        <f t="shared" si="13"/>
        <v>5.7307335832459776E-4</v>
      </c>
      <c r="J140" s="68">
        <v>357335070</v>
      </c>
      <c r="K140" s="70">
        <f t="shared" si="14"/>
        <v>3.9419751607363924</v>
      </c>
      <c r="L140" s="68">
        <f t="shared" si="15"/>
        <v>1051270900</v>
      </c>
      <c r="M140" s="70">
        <f t="shared" si="16"/>
        <v>0.74632006564617925</v>
      </c>
      <c r="N140" s="71">
        <f t="shared" si="17"/>
        <v>4.6888682997408964</v>
      </c>
    </row>
    <row r="141" spans="1:14" x14ac:dyDescent="0.2">
      <c r="A141" s="162"/>
      <c r="B141" s="162"/>
      <c r="C141" s="163"/>
      <c r="D141" s="49">
        <v>2022</v>
      </c>
      <c r="E141" s="68">
        <v>3086472240</v>
      </c>
      <c r="F141" s="68">
        <v>1853530650</v>
      </c>
      <c r="G141" s="68">
        <f t="shared" si="12"/>
        <v>1232941590</v>
      </c>
      <c r="H141" s="68">
        <v>3262293055170</v>
      </c>
      <c r="I141" s="69">
        <f t="shared" si="13"/>
        <v>3.7793710410107553E-4</v>
      </c>
      <c r="J141" s="68">
        <v>457322040</v>
      </c>
      <c r="K141" s="70">
        <f t="shared" si="14"/>
        <v>2.6960029960506606</v>
      </c>
      <c r="L141" s="68">
        <f t="shared" si="15"/>
        <v>775619550</v>
      </c>
      <c r="M141" s="70">
        <f t="shared" si="16"/>
        <v>0.62908053089522276</v>
      </c>
      <c r="N141" s="71">
        <f t="shared" si="17"/>
        <v>3.3254614640499849</v>
      </c>
    </row>
    <row r="142" spans="1:14" x14ac:dyDescent="0.2">
      <c r="A142" s="162"/>
      <c r="B142" s="162"/>
      <c r="C142" s="163"/>
      <c r="D142" s="49">
        <v>2023</v>
      </c>
      <c r="E142" s="68">
        <v>3782902200</v>
      </c>
      <c r="F142" s="68">
        <v>2265001200</v>
      </c>
      <c r="G142" s="68">
        <f t="shared" si="12"/>
        <v>1517901000</v>
      </c>
      <c r="H142" s="68">
        <v>3258709792800</v>
      </c>
      <c r="I142" s="69">
        <f t="shared" si="13"/>
        <v>4.6579815218702407E-4</v>
      </c>
      <c r="J142" s="68">
        <v>893538800</v>
      </c>
      <c r="K142" s="70">
        <f t="shared" si="14"/>
        <v>1.6987521974423494</v>
      </c>
      <c r="L142" s="68">
        <f t="shared" si="15"/>
        <v>624362200</v>
      </c>
      <c r="M142" s="70">
        <f t="shared" si="16"/>
        <v>0.41133262314208896</v>
      </c>
      <c r="N142" s="71">
        <f t="shared" si="17"/>
        <v>2.1105506187366254</v>
      </c>
    </row>
    <row r="143" spans="1:14" x14ac:dyDescent="0.2">
      <c r="A143" s="164">
        <v>48</v>
      </c>
      <c r="B143" s="164" t="s">
        <v>47</v>
      </c>
      <c r="C143" s="165" t="s">
        <v>48</v>
      </c>
      <c r="D143" s="43">
        <v>2021</v>
      </c>
      <c r="E143" s="74">
        <v>29636121510000</v>
      </c>
      <c r="F143" s="74">
        <v>17343115850000</v>
      </c>
      <c r="G143" s="74">
        <f t="shared" si="12"/>
        <v>12293005660000</v>
      </c>
      <c r="H143" s="74">
        <v>17146246930000</v>
      </c>
      <c r="I143" s="76">
        <f t="shared" si="13"/>
        <v>0.71695022882771464</v>
      </c>
      <c r="J143" s="74">
        <v>1002838520000</v>
      </c>
      <c r="K143" s="77">
        <f t="shared" si="14"/>
        <v>12.258210484375889</v>
      </c>
      <c r="L143" s="74">
        <f t="shared" si="15"/>
        <v>11290167140000</v>
      </c>
      <c r="M143" s="77">
        <f t="shared" si="16"/>
        <v>0.91842202405688955</v>
      </c>
      <c r="N143" s="75">
        <f t="shared" si="17"/>
        <v>13.893582737260493</v>
      </c>
    </row>
    <row r="144" spans="1:14" x14ac:dyDescent="0.2">
      <c r="A144" s="164"/>
      <c r="B144" s="164"/>
      <c r="C144" s="165"/>
      <c r="D144" s="43">
        <v>2022</v>
      </c>
      <c r="E144" s="74">
        <v>56615836410000</v>
      </c>
      <c r="F144" s="74">
        <v>29237781960000</v>
      </c>
      <c r="G144" s="74">
        <f t="shared" si="12"/>
        <v>27378054450000</v>
      </c>
      <c r="H144" s="74">
        <v>30365859600000</v>
      </c>
      <c r="I144" s="76">
        <f t="shared" si="13"/>
        <v>0.90160643599893353</v>
      </c>
      <c r="J144" s="74">
        <v>1178166330000</v>
      </c>
      <c r="K144" s="77">
        <f t="shared" si="14"/>
        <v>23.237851696203201</v>
      </c>
      <c r="L144" s="74">
        <f t="shared" si="15"/>
        <v>26199888120000</v>
      </c>
      <c r="M144" s="77">
        <f t="shared" si="16"/>
        <v>0.95696676211409903</v>
      </c>
      <c r="N144" s="75">
        <f t="shared" si="17"/>
        <v>25.096424894316232</v>
      </c>
    </row>
    <row r="145" spans="1:14" x14ac:dyDescent="0.2">
      <c r="A145" s="164"/>
      <c r="B145" s="164"/>
      <c r="C145" s="165"/>
      <c r="D145" s="43">
        <v>2023</v>
      </c>
      <c r="E145" s="74">
        <v>36564451000000</v>
      </c>
      <c r="F145" s="74">
        <v>26259895200000</v>
      </c>
      <c r="G145" s="74">
        <f t="shared" si="12"/>
        <v>10304555800000</v>
      </c>
      <c r="H145" s="74">
        <v>27543516000000</v>
      </c>
      <c r="I145" s="76">
        <f t="shared" si="13"/>
        <v>0.37411911391414227</v>
      </c>
      <c r="J145" s="74">
        <v>980410200000</v>
      </c>
      <c r="K145" s="77">
        <f t="shared" si="14"/>
        <v>10.510453481614125</v>
      </c>
      <c r="L145" s="74">
        <f t="shared" si="15"/>
        <v>9324145600000</v>
      </c>
      <c r="M145" s="77">
        <f t="shared" si="16"/>
        <v>0.90485662661946087</v>
      </c>
      <c r="N145" s="75">
        <f t="shared" si="17"/>
        <v>11.789429222147728</v>
      </c>
    </row>
    <row r="146" spans="1:14" x14ac:dyDescent="0.2">
      <c r="A146" s="158">
        <v>49</v>
      </c>
      <c r="B146" s="158" t="s">
        <v>49</v>
      </c>
      <c r="C146" s="159" t="s">
        <v>50</v>
      </c>
      <c r="D146" s="46">
        <v>2021</v>
      </c>
      <c r="E146" s="86">
        <v>1885777246440</v>
      </c>
      <c r="F146" s="86">
        <v>1338218452960</v>
      </c>
      <c r="G146" s="86">
        <f t="shared" si="12"/>
        <v>547558793480</v>
      </c>
      <c r="H146" s="86">
        <v>1411597761120</v>
      </c>
      <c r="I146" s="87">
        <f t="shared" si="13"/>
        <v>0.38790001554377074</v>
      </c>
      <c r="J146" s="86">
        <v>66627543280</v>
      </c>
      <c r="K146" s="88">
        <f t="shared" si="14"/>
        <v>8.2182047622392833</v>
      </c>
      <c r="L146" s="86">
        <f t="shared" si="15"/>
        <v>480931250200</v>
      </c>
      <c r="M146" s="88">
        <f t="shared" si="16"/>
        <v>0.87831892378798293</v>
      </c>
      <c r="N146" s="89">
        <f t="shared" si="17"/>
        <v>9.4844237015710373</v>
      </c>
    </row>
    <row r="147" spans="1:14" x14ac:dyDescent="0.2">
      <c r="A147" s="158"/>
      <c r="B147" s="158"/>
      <c r="C147" s="159"/>
      <c r="D147" s="46">
        <v>2022</v>
      </c>
      <c r="E147" s="86">
        <v>3969843710310</v>
      </c>
      <c r="F147" s="86">
        <v>2911452532470</v>
      </c>
      <c r="G147" s="86">
        <f t="shared" si="12"/>
        <v>1058391177840</v>
      </c>
      <c r="H147" s="86">
        <v>1914162472080</v>
      </c>
      <c r="I147" s="87">
        <f t="shared" si="13"/>
        <v>0.55292651134776083</v>
      </c>
      <c r="J147" s="86">
        <v>123245269200</v>
      </c>
      <c r="K147" s="88">
        <f t="shared" si="14"/>
        <v>8.5876819833340914</v>
      </c>
      <c r="L147" s="86">
        <f t="shared" si="15"/>
        <v>935145908640</v>
      </c>
      <c r="M147" s="88">
        <f t="shared" si="16"/>
        <v>0.88355414162510026</v>
      </c>
      <c r="N147" s="89">
        <f t="shared" si="17"/>
        <v>10.024162636306954</v>
      </c>
    </row>
    <row r="148" spans="1:14" x14ac:dyDescent="0.2">
      <c r="A148" s="158"/>
      <c r="B148" s="158"/>
      <c r="C148" s="159"/>
      <c r="D148" s="46">
        <v>2023</v>
      </c>
      <c r="E148" s="86">
        <v>4537949046400</v>
      </c>
      <c r="F148" s="86">
        <v>3798064223800</v>
      </c>
      <c r="G148" s="86">
        <f t="shared" si="12"/>
        <v>739884822600</v>
      </c>
      <c r="H148" s="86">
        <v>2145846117800</v>
      </c>
      <c r="I148" s="87">
        <f t="shared" si="13"/>
        <v>0.3447986397825008</v>
      </c>
      <c r="J148" s="86">
        <v>151132535400</v>
      </c>
      <c r="K148" s="88">
        <f t="shared" si="14"/>
        <v>4.8956025295397776</v>
      </c>
      <c r="L148" s="86">
        <f t="shared" si="15"/>
        <v>588752287200</v>
      </c>
      <c r="M148" s="88">
        <f t="shared" si="16"/>
        <v>0.79573505120849608</v>
      </c>
      <c r="N148" s="89">
        <f t="shared" si="17"/>
        <v>6.036136220530774</v>
      </c>
    </row>
    <row r="149" spans="1:14" x14ac:dyDescent="0.2">
      <c r="A149" s="160">
        <v>50</v>
      </c>
      <c r="B149" s="160" t="s">
        <v>51</v>
      </c>
      <c r="C149" s="161" t="s">
        <v>52</v>
      </c>
      <c r="D149" s="36">
        <v>2021</v>
      </c>
      <c r="E149" s="37">
        <v>409621191930</v>
      </c>
      <c r="F149" s="37">
        <v>286912334600</v>
      </c>
      <c r="G149" s="37">
        <f t="shared" si="12"/>
        <v>122708857330</v>
      </c>
      <c r="H149" s="37">
        <v>502232664270</v>
      </c>
      <c r="I149" s="38">
        <f t="shared" si="13"/>
        <v>0.2443267156037302</v>
      </c>
      <c r="J149" s="37">
        <v>109483763810</v>
      </c>
      <c r="K149" s="39">
        <f t="shared" si="14"/>
        <v>1.1207950207388837</v>
      </c>
      <c r="L149" s="37">
        <f t="shared" si="15"/>
        <v>13225093520</v>
      </c>
      <c r="M149" s="39">
        <f t="shared" si="16"/>
        <v>0.10777619324115989</v>
      </c>
      <c r="N149" s="40">
        <f t="shared" si="17"/>
        <v>1.4728979295837736</v>
      </c>
    </row>
    <row r="150" spans="1:14" x14ac:dyDescent="0.2">
      <c r="A150" s="160"/>
      <c r="B150" s="160"/>
      <c r="C150" s="161"/>
      <c r="D150" s="36">
        <v>2022</v>
      </c>
      <c r="E150" s="37">
        <v>459322022070</v>
      </c>
      <c r="F150" s="37">
        <v>356265811350</v>
      </c>
      <c r="G150" s="37">
        <f t="shared" si="12"/>
        <v>103056210720</v>
      </c>
      <c r="H150" s="37">
        <v>453886503930</v>
      </c>
      <c r="I150" s="38">
        <f t="shared" si="13"/>
        <v>0.22705282009419187</v>
      </c>
      <c r="J150" s="37">
        <v>118190297430</v>
      </c>
      <c r="K150" s="39">
        <f t="shared" si="14"/>
        <v>0.87195153037868112</v>
      </c>
      <c r="L150" s="37">
        <f t="shared" si="15"/>
        <v>-15134086710</v>
      </c>
      <c r="M150" s="39">
        <f t="shared" si="16"/>
        <v>-0.14685273797926421</v>
      </c>
      <c r="N150" s="40">
        <f t="shared" si="17"/>
        <v>0.9521516124936088</v>
      </c>
    </row>
    <row r="151" spans="1:14" x14ac:dyDescent="0.2">
      <c r="A151" s="160"/>
      <c r="B151" s="160"/>
      <c r="C151" s="161"/>
      <c r="D151" s="36">
        <v>2023</v>
      </c>
      <c r="E151" s="37">
        <v>504692311200</v>
      </c>
      <c r="F151" s="37">
        <v>378030006200</v>
      </c>
      <c r="G151" s="37">
        <f t="shared" si="12"/>
        <v>126662305000</v>
      </c>
      <c r="H151" s="37">
        <v>366834175400</v>
      </c>
      <c r="I151" s="38">
        <f t="shared" si="13"/>
        <v>0.34528490935144207</v>
      </c>
      <c r="J151" s="37">
        <v>125558248200</v>
      </c>
      <c r="K151" s="39">
        <f t="shared" si="14"/>
        <v>1.0087931841661359</v>
      </c>
      <c r="L151" s="37">
        <f t="shared" si="15"/>
        <v>1104056800</v>
      </c>
      <c r="M151" s="39">
        <f t="shared" si="16"/>
        <v>8.7165380418428359E-3</v>
      </c>
      <c r="N151" s="40">
        <f t="shared" si="17"/>
        <v>1.3627946315594208</v>
      </c>
    </row>
    <row r="152" spans="1:14" x14ac:dyDescent="0.2">
      <c r="A152" s="156">
        <v>51</v>
      </c>
      <c r="B152" s="156" t="s">
        <v>53</v>
      </c>
      <c r="C152" s="157" t="s">
        <v>54</v>
      </c>
      <c r="D152" s="52">
        <v>2021</v>
      </c>
      <c r="E152" s="56">
        <v>4421418598020</v>
      </c>
      <c r="F152" s="56">
        <v>2472340801720</v>
      </c>
      <c r="G152" s="56">
        <f t="shared" si="12"/>
        <v>1949077796300</v>
      </c>
      <c r="H152" s="56">
        <v>2853766842470</v>
      </c>
      <c r="I152" s="58">
        <f t="shared" si="13"/>
        <v>0.68298424639800948</v>
      </c>
      <c r="J152" s="56">
        <v>143231443340</v>
      </c>
      <c r="K152" s="59">
        <f t="shared" si="14"/>
        <v>13.60789049422142</v>
      </c>
      <c r="L152" s="56">
        <f t="shared" si="15"/>
        <v>1805846352960</v>
      </c>
      <c r="M152" s="59">
        <f t="shared" si="16"/>
        <v>0.92651322404272363</v>
      </c>
      <c r="N152" s="57">
        <f t="shared" si="17"/>
        <v>15.217387964662153</v>
      </c>
    </row>
    <row r="153" spans="1:14" x14ac:dyDescent="0.2">
      <c r="A153" s="156"/>
      <c r="B153" s="156"/>
      <c r="C153" s="157"/>
      <c r="D153" s="52">
        <v>2022</v>
      </c>
      <c r="E153" s="56">
        <v>6999269354280</v>
      </c>
      <c r="F153" s="56">
        <v>3230998740900</v>
      </c>
      <c r="G153" s="56">
        <f t="shared" si="12"/>
        <v>3768270613380</v>
      </c>
      <c r="H153" s="56">
        <v>3896637883200</v>
      </c>
      <c r="I153" s="58">
        <f t="shared" si="13"/>
        <v>0.96705691581621078</v>
      </c>
      <c r="J153" s="56">
        <v>211719847950</v>
      </c>
      <c r="K153" s="59">
        <f t="shared" si="14"/>
        <v>17.798381445417998</v>
      </c>
      <c r="L153" s="56">
        <f t="shared" si="15"/>
        <v>3556550765430</v>
      </c>
      <c r="M153" s="59">
        <f t="shared" si="16"/>
        <v>0.94381511582574606</v>
      </c>
      <c r="N153" s="57">
        <f t="shared" si="17"/>
        <v>19.709253477059956</v>
      </c>
    </row>
    <row r="154" spans="1:14" x14ac:dyDescent="0.2">
      <c r="A154" s="156"/>
      <c r="B154" s="156"/>
      <c r="C154" s="157"/>
      <c r="D154" s="52">
        <v>2023</v>
      </c>
      <c r="E154" s="56">
        <v>3450939892400</v>
      </c>
      <c r="F154" s="56">
        <v>3064491091200</v>
      </c>
      <c r="G154" s="56">
        <f t="shared" si="12"/>
        <v>386448801200</v>
      </c>
      <c r="H154" s="56">
        <v>2660932073800</v>
      </c>
      <c r="I154" s="58">
        <f t="shared" si="13"/>
        <v>0.14523061486801642</v>
      </c>
      <c r="J154" s="56">
        <v>177284338000</v>
      </c>
      <c r="K154" s="59">
        <f t="shared" si="14"/>
        <v>2.1798248258117421</v>
      </c>
      <c r="L154" s="56">
        <f t="shared" si="15"/>
        <v>209164463200</v>
      </c>
      <c r="M154" s="59">
        <f t="shared" si="16"/>
        <v>0.54124754055518598</v>
      </c>
      <c r="N154" s="57">
        <f t="shared" si="17"/>
        <v>2.8663029812349441</v>
      </c>
    </row>
    <row r="155" spans="1:14" x14ac:dyDescent="0.2">
      <c r="A155" s="162">
        <v>52</v>
      </c>
      <c r="B155" s="162" t="s">
        <v>55</v>
      </c>
      <c r="C155" s="163" t="s">
        <v>56</v>
      </c>
      <c r="D155" s="49">
        <v>2021</v>
      </c>
      <c r="E155" s="68">
        <v>1047491247910</v>
      </c>
      <c r="F155" s="68">
        <v>768388427670</v>
      </c>
      <c r="G155" s="68">
        <f t="shared" si="12"/>
        <v>279102820240</v>
      </c>
      <c r="H155" s="68">
        <v>2413156675950</v>
      </c>
      <c r="I155" s="69">
        <f t="shared" si="13"/>
        <v>0.11565880616936078</v>
      </c>
      <c r="J155" s="68">
        <v>167479826460</v>
      </c>
      <c r="K155" s="70">
        <f t="shared" si="14"/>
        <v>1.6664862039766888</v>
      </c>
      <c r="L155" s="68">
        <f t="shared" si="15"/>
        <v>111622993780</v>
      </c>
      <c r="M155" s="70">
        <f t="shared" si="16"/>
        <v>0.3999350263964212</v>
      </c>
      <c r="N155" s="71">
        <f t="shared" si="17"/>
        <v>2.1820800365424708</v>
      </c>
    </row>
    <row r="156" spans="1:14" x14ac:dyDescent="0.2">
      <c r="A156" s="162"/>
      <c r="B156" s="162"/>
      <c r="C156" s="163"/>
      <c r="D156" s="49">
        <v>2022</v>
      </c>
      <c r="E156" s="68">
        <v>1375983584820</v>
      </c>
      <c r="F156" s="68">
        <v>880876969470</v>
      </c>
      <c r="G156" s="68">
        <f t="shared" si="12"/>
        <v>495106615350</v>
      </c>
      <c r="H156" s="68">
        <v>2897711353530</v>
      </c>
      <c r="I156" s="69">
        <f t="shared" si="13"/>
        <v>0.17086126081773456</v>
      </c>
      <c r="J156" s="68">
        <v>160359992010</v>
      </c>
      <c r="K156" s="70">
        <f t="shared" si="14"/>
        <v>3.0874696933080745</v>
      </c>
      <c r="L156" s="68">
        <f t="shared" si="15"/>
        <v>334746623340</v>
      </c>
      <c r="M156" s="70">
        <f t="shared" si="16"/>
        <v>0.67611018104325149</v>
      </c>
      <c r="N156" s="71">
        <f t="shared" si="17"/>
        <v>3.9344411351690605</v>
      </c>
    </row>
    <row r="157" spans="1:14" x14ac:dyDescent="0.2">
      <c r="A157" s="162"/>
      <c r="B157" s="162"/>
      <c r="C157" s="163"/>
      <c r="D157" s="49">
        <v>2023</v>
      </c>
      <c r="E157" s="68">
        <v>973076458200</v>
      </c>
      <c r="F157" s="68">
        <v>615057150400</v>
      </c>
      <c r="G157" s="68">
        <f t="shared" si="12"/>
        <v>358019307800</v>
      </c>
      <c r="H157" s="68">
        <v>3246547704400</v>
      </c>
      <c r="I157" s="69">
        <f t="shared" si="13"/>
        <v>0.11027692810882819</v>
      </c>
      <c r="J157" s="68">
        <v>144582099200</v>
      </c>
      <c r="K157" s="70">
        <f t="shared" si="14"/>
        <v>2.4762353692537893</v>
      </c>
      <c r="L157" s="68">
        <f t="shared" si="15"/>
        <v>213437208600</v>
      </c>
      <c r="M157" s="70">
        <f t="shared" si="16"/>
        <v>0.59616116770783834</v>
      </c>
      <c r="N157" s="71">
        <f t="shared" si="17"/>
        <v>3.1826734650704558</v>
      </c>
    </row>
    <row r="158" spans="1:14" x14ac:dyDescent="0.2">
      <c r="A158" s="164">
        <v>53</v>
      </c>
      <c r="B158" s="164" t="s">
        <v>57</v>
      </c>
      <c r="C158" s="165" t="s">
        <v>58</v>
      </c>
      <c r="D158" s="43">
        <v>2021</v>
      </c>
      <c r="E158" s="74">
        <v>9893123366150</v>
      </c>
      <c r="F158" s="74">
        <v>4703196900560</v>
      </c>
      <c r="G158" s="74">
        <f t="shared" si="12"/>
        <v>5189926465590</v>
      </c>
      <c r="H158" s="74">
        <v>5745344975290</v>
      </c>
      <c r="I158" s="76">
        <f t="shared" si="13"/>
        <v>0.90332721323283727</v>
      </c>
      <c r="J158" s="74">
        <v>94149863960</v>
      </c>
      <c r="K158" s="77">
        <f t="shared" si="14"/>
        <v>55.124099465453973</v>
      </c>
      <c r="L158" s="74">
        <f t="shared" si="15"/>
        <v>5095776601630</v>
      </c>
      <c r="M158" s="77">
        <f t="shared" si="16"/>
        <v>0.98185911407719784</v>
      </c>
      <c r="N158" s="75">
        <f t="shared" si="17"/>
        <v>57.009285792764004</v>
      </c>
    </row>
    <row r="159" spans="1:14" x14ac:dyDescent="0.2">
      <c r="A159" s="164"/>
      <c r="B159" s="164"/>
      <c r="C159" s="165"/>
      <c r="D159" s="43">
        <v>2022</v>
      </c>
      <c r="E159" s="74">
        <v>16577758503180</v>
      </c>
      <c r="F159" s="74">
        <v>8982937987920</v>
      </c>
      <c r="G159" s="74">
        <f t="shared" si="12"/>
        <v>7594820515260</v>
      </c>
      <c r="H159" s="74">
        <v>8823386078910</v>
      </c>
      <c r="I159" s="76">
        <f t="shared" si="13"/>
        <v>0.86076030758910516</v>
      </c>
      <c r="J159" s="74">
        <v>178680588210</v>
      </c>
      <c r="K159" s="77">
        <f t="shared" si="14"/>
        <v>42.505011827775874</v>
      </c>
      <c r="L159" s="74">
        <f t="shared" si="15"/>
        <v>7416139927050</v>
      </c>
      <c r="M159" s="77">
        <f t="shared" si="16"/>
        <v>0.97647336262246309</v>
      </c>
      <c r="N159" s="75">
        <f t="shared" si="17"/>
        <v>44.342245497987442</v>
      </c>
    </row>
    <row r="160" spans="1:14" x14ac:dyDescent="0.2">
      <c r="A160" s="164"/>
      <c r="B160" s="164"/>
      <c r="C160" s="165"/>
      <c r="D160" s="43">
        <v>2023</v>
      </c>
      <c r="E160" s="74">
        <v>14122579779000</v>
      </c>
      <c r="F160" s="74">
        <v>9316041380800</v>
      </c>
      <c r="G160" s="74">
        <f t="shared" si="12"/>
        <v>4806538398200</v>
      </c>
      <c r="H160" s="74">
        <v>9019201006200</v>
      </c>
      <c r="I160" s="76">
        <f t="shared" si="13"/>
        <v>0.53292286033938907</v>
      </c>
      <c r="J160" s="74">
        <v>538099438800</v>
      </c>
      <c r="K160" s="77">
        <f t="shared" si="14"/>
        <v>8.9324352556823374</v>
      </c>
      <c r="L160" s="74">
        <f t="shared" si="15"/>
        <v>4268438959400</v>
      </c>
      <c r="M160" s="77">
        <f t="shared" si="16"/>
        <v>0.88804844688195717</v>
      </c>
      <c r="N160" s="75">
        <f t="shared" si="17"/>
        <v>10.353406562903682</v>
      </c>
    </row>
    <row r="161" spans="1:14" x14ac:dyDescent="0.2">
      <c r="A161" s="158">
        <v>54</v>
      </c>
      <c r="B161" s="158" t="s">
        <v>59</v>
      </c>
      <c r="C161" s="159" t="s">
        <v>60</v>
      </c>
      <c r="D161" s="46">
        <v>2021</v>
      </c>
      <c r="E161" s="86">
        <v>18882657403680</v>
      </c>
      <c r="F161" s="86">
        <v>11706470173810</v>
      </c>
      <c r="G161" s="86">
        <f t="shared" si="12"/>
        <v>7176187229870</v>
      </c>
      <c r="H161" s="86">
        <v>17542631298470</v>
      </c>
      <c r="I161" s="87">
        <f t="shared" si="13"/>
        <v>0.40907131363445343</v>
      </c>
      <c r="J161" s="86">
        <v>1417611310360</v>
      </c>
      <c r="K161" s="88">
        <f t="shared" si="14"/>
        <v>5.0621684360345709</v>
      </c>
      <c r="L161" s="86">
        <f t="shared" si="15"/>
        <v>5758575919510</v>
      </c>
      <c r="M161" s="88">
        <f t="shared" si="16"/>
        <v>0.8024561978456517</v>
      </c>
      <c r="N161" s="89">
        <f t="shared" si="17"/>
        <v>6.2736959475146765</v>
      </c>
    </row>
    <row r="162" spans="1:14" x14ac:dyDescent="0.2">
      <c r="A162" s="158"/>
      <c r="B162" s="158"/>
      <c r="C162" s="159"/>
      <c r="D162" s="46">
        <v>2022</v>
      </c>
      <c r="E162" s="86">
        <v>36001383763140</v>
      </c>
      <c r="F162" s="86">
        <v>18153723463830</v>
      </c>
      <c r="G162" s="86">
        <f t="shared" si="12"/>
        <v>17847660299310</v>
      </c>
      <c r="H162" s="86">
        <v>27208875890250</v>
      </c>
      <c r="I162" s="87">
        <f t="shared" si="13"/>
        <v>0.65594993234194987</v>
      </c>
      <c r="J162" s="86">
        <v>1875904319610</v>
      </c>
      <c r="K162" s="88">
        <f t="shared" si="14"/>
        <v>9.5141634425259625</v>
      </c>
      <c r="L162" s="86">
        <f t="shared" si="15"/>
        <v>15971755979700</v>
      </c>
      <c r="M162" s="88">
        <f t="shared" si="16"/>
        <v>0.89489354413124256</v>
      </c>
      <c r="N162" s="89">
        <f t="shared" si="17"/>
        <v>11.065006918999154</v>
      </c>
    </row>
    <row r="163" spans="1:14" x14ac:dyDescent="0.2">
      <c r="A163" s="158"/>
      <c r="B163" s="158"/>
      <c r="C163" s="159"/>
      <c r="D163" s="46">
        <v>2023</v>
      </c>
      <c r="E163" s="86">
        <v>34639798701200</v>
      </c>
      <c r="F163" s="86">
        <v>20331198318200</v>
      </c>
      <c r="G163" s="86">
        <f t="shared" si="12"/>
        <v>14308600383000</v>
      </c>
      <c r="H163" s="86">
        <v>31224978276800</v>
      </c>
      <c r="I163" s="87">
        <f t="shared" si="13"/>
        <v>0.45824212449912949</v>
      </c>
      <c r="J163" s="86">
        <v>2107314239800</v>
      </c>
      <c r="K163" s="88">
        <f t="shared" si="14"/>
        <v>6.7899699592776415</v>
      </c>
      <c r="L163" s="86">
        <f t="shared" si="15"/>
        <v>12201286143200</v>
      </c>
      <c r="M163" s="88">
        <f t="shared" si="16"/>
        <v>0.85272394340513602</v>
      </c>
      <c r="N163" s="89">
        <f t="shared" si="17"/>
        <v>8.1009360271819073</v>
      </c>
    </row>
    <row r="164" spans="1:14" x14ac:dyDescent="0.2">
      <c r="A164" s="160">
        <v>55</v>
      </c>
      <c r="B164" s="160" t="s">
        <v>61</v>
      </c>
      <c r="C164" s="161" t="s">
        <v>62</v>
      </c>
      <c r="D164" s="36">
        <v>2021</v>
      </c>
      <c r="E164" s="37">
        <v>2292641103350</v>
      </c>
      <c r="F164" s="37">
        <v>1603821310940</v>
      </c>
      <c r="G164" s="37">
        <f t="shared" si="12"/>
        <v>688819792410</v>
      </c>
      <c r="H164" s="37">
        <v>2006512719740</v>
      </c>
      <c r="I164" s="38">
        <f t="shared" si="13"/>
        <v>0.34329201386735086</v>
      </c>
      <c r="J164" s="37">
        <v>224717210290</v>
      </c>
      <c r="K164" s="39">
        <f t="shared" si="14"/>
        <v>3.0652738680810008</v>
      </c>
      <c r="L164" s="37">
        <f t="shared" si="15"/>
        <v>464102582120</v>
      </c>
      <c r="M164" s="39">
        <f t="shared" si="16"/>
        <v>0.67376487614594616</v>
      </c>
      <c r="N164" s="40">
        <f t="shared" si="17"/>
        <v>4.0823307580942974</v>
      </c>
    </row>
    <row r="165" spans="1:14" x14ac:dyDescent="0.2">
      <c r="A165" s="160"/>
      <c r="B165" s="160"/>
      <c r="C165" s="161"/>
      <c r="D165" s="36">
        <v>2022</v>
      </c>
      <c r="E165" s="37">
        <v>2203331065560</v>
      </c>
      <c r="F165" s="37">
        <v>1678771724400</v>
      </c>
      <c r="G165" s="37">
        <f t="shared" si="12"/>
        <v>524559341160</v>
      </c>
      <c r="H165" s="37">
        <v>2314360688850</v>
      </c>
      <c r="I165" s="38">
        <f t="shared" si="13"/>
        <v>0.22665410093041816</v>
      </c>
      <c r="J165" s="37">
        <v>216796150620</v>
      </c>
      <c r="K165" s="39">
        <f t="shared" si="14"/>
        <v>2.4195971176602988</v>
      </c>
      <c r="L165" s="37">
        <f t="shared" si="15"/>
        <v>307763190540</v>
      </c>
      <c r="M165" s="39">
        <f t="shared" si="16"/>
        <v>0.58670805453472363</v>
      </c>
      <c r="N165" s="40">
        <f t="shared" si="17"/>
        <v>3.2329592731254406</v>
      </c>
    </row>
    <row r="166" spans="1:14" x14ac:dyDescent="0.2">
      <c r="A166" s="160"/>
      <c r="B166" s="160"/>
      <c r="C166" s="161"/>
      <c r="D166" s="36">
        <v>2023</v>
      </c>
      <c r="E166" s="37">
        <v>2066487176600</v>
      </c>
      <c r="F166" s="37">
        <v>1576779003800</v>
      </c>
      <c r="G166" s="37">
        <f t="shared" si="12"/>
        <v>489708172800</v>
      </c>
      <c r="H166" s="37">
        <v>2574960788400</v>
      </c>
      <c r="I166" s="38">
        <f t="shared" si="13"/>
        <v>0.19018082722117463</v>
      </c>
      <c r="J166" s="37">
        <v>215026812000</v>
      </c>
      <c r="K166" s="39">
        <f t="shared" si="14"/>
        <v>2.2774284204148456</v>
      </c>
      <c r="L166" s="37">
        <f t="shared" si="15"/>
        <v>274681360800</v>
      </c>
      <c r="M166" s="39">
        <f t="shared" si="16"/>
        <v>0.56090826344485301</v>
      </c>
      <c r="N166" s="40">
        <f t="shared" si="17"/>
        <v>3.0285175110808731</v>
      </c>
    </row>
    <row r="167" spans="1:14" x14ac:dyDescent="0.2">
      <c r="A167" s="156">
        <v>56</v>
      </c>
      <c r="B167" s="156" t="s">
        <v>63</v>
      </c>
      <c r="C167" s="157" t="s">
        <v>64</v>
      </c>
      <c r="D167" s="52">
        <v>2021</v>
      </c>
      <c r="E167" s="56">
        <v>43325160642120</v>
      </c>
      <c r="F167" s="56">
        <v>36111622286590</v>
      </c>
      <c r="G167" s="56">
        <f t="shared" si="12"/>
        <v>7213538355530</v>
      </c>
      <c r="H167" s="56">
        <v>46875873442660</v>
      </c>
      <c r="I167" s="58">
        <f t="shared" si="13"/>
        <v>0.15388595082614984</v>
      </c>
      <c r="J167" s="56">
        <v>1750441451180</v>
      </c>
      <c r="K167" s="59">
        <f t="shared" si="14"/>
        <v>4.1209823674292227</v>
      </c>
      <c r="L167" s="56">
        <f t="shared" si="15"/>
        <v>5463096904350</v>
      </c>
      <c r="M167" s="59">
        <f t="shared" si="16"/>
        <v>0.7573394130720762</v>
      </c>
      <c r="N167" s="57">
        <f t="shared" si="17"/>
        <v>5.0322077313274489</v>
      </c>
    </row>
    <row r="168" spans="1:14" x14ac:dyDescent="0.2">
      <c r="A168" s="156"/>
      <c r="B168" s="156"/>
      <c r="C168" s="157"/>
      <c r="D168" s="52">
        <v>2022</v>
      </c>
      <c r="E168" s="56">
        <v>55563020646750</v>
      </c>
      <c r="F168" s="56">
        <v>43852425739830</v>
      </c>
      <c r="G168" s="56">
        <f t="shared" si="12"/>
        <v>11710594906920</v>
      </c>
      <c r="H168" s="56">
        <v>53588368833660</v>
      </c>
      <c r="I168" s="58">
        <f t="shared" si="13"/>
        <v>0.21852866884733996</v>
      </c>
      <c r="J168" s="56">
        <v>2650749262110</v>
      </c>
      <c r="K168" s="59">
        <f t="shared" si="14"/>
        <v>4.4178433148363307</v>
      </c>
      <c r="L168" s="56">
        <f t="shared" si="15"/>
        <v>9059845644810</v>
      </c>
      <c r="M168" s="59">
        <f t="shared" si="16"/>
        <v>0.7736452090453898</v>
      </c>
      <c r="N168" s="57">
        <f t="shared" si="17"/>
        <v>5.410017192729061</v>
      </c>
    </row>
    <row r="169" spans="1:14" x14ac:dyDescent="0.2">
      <c r="A169" s="156"/>
      <c r="B169" s="156"/>
      <c r="C169" s="157"/>
      <c r="D169" s="52">
        <v>2023</v>
      </c>
      <c r="E169" s="56">
        <v>56153084141000</v>
      </c>
      <c r="F169" s="56">
        <v>45202418800000</v>
      </c>
      <c r="G169" s="56">
        <f t="shared" si="12"/>
        <v>10950665341000</v>
      </c>
      <c r="H169" s="56">
        <v>54522212036600</v>
      </c>
      <c r="I169" s="58">
        <f t="shared" si="13"/>
        <v>0.20084778170131781</v>
      </c>
      <c r="J169" s="56">
        <v>2760031751400</v>
      </c>
      <c r="K169" s="59">
        <f t="shared" si="14"/>
        <v>3.9675867262923257</v>
      </c>
      <c r="L169" s="56">
        <f t="shared" si="15"/>
        <v>8190633589600</v>
      </c>
      <c r="M169" s="59">
        <f t="shared" si="16"/>
        <v>0.74795762034054114</v>
      </c>
      <c r="N169" s="57">
        <f t="shared" si="17"/>
        <v>4.9163921283341843</v>
      </c>
    </row>
    <row r="170" spans="1:14" x14ac:dyDescent="0.2">
      <c r="A170" s="162">
        <v>57</v>
      </c>
      <c r="B170" s="162" t="s">
        <v>65</v>
      </c>
      <c r="C170" s="163" t="s">
        <v>66</v>
      </c>
      <c r="D170" s="49">
        <v>2021</v>
      </c>
      <c r="E170" s="68">
        <v>3078120000</v>
      </c>
      <c r="F170" s="68">
        <v>5349423000</v>
      </c>
      <c r="G170" s="68">
        <f t="shared" si="12"/>
        <v>-2271303000</v>
      </c>
      <c r="H170" s="68">
        <v>40012007000</v>
      </c>
      <c r="I170" s="69">
        <f t="shared" si="13"/>
        <v>-5.6765535405409684E-2</v>
      </c>
      <c r="J170" s="68">
        <v>1538126000</v>
      </c>
      <c r="K170" s="70">
        <f t="shared" si="14"/>
        <v>-1.4766690115114107</v>
      </c>
      <c r="L170" s="68">
        <f t="shared" si="15"/>
        <v>-3809429000</v>
      </c>
      <c r="M170" s="70">
        <f t="shared" si="16"/>
        <v>1.6771998275879527</v>
      </c>
      <c r="N170" s="71">
        <f t="shared" si="17"/>
        <v>0.14376528067113226</v>
      </c>
    </row>
    <row r="171" spans="1:14" x14ac:dyDescent="0.2">
      <c r="A171" s="162"/>
      <c r="B171" s="162"/>
      <c r="C171" s="163"/>
      <c r="D171" s="49">
        <v>2022</v>
      </c>
      <c r="E171" s="68">
        <v>26565778000</v>
      </c>
      <c r="F171" s="68">
        <v>27987606000</v>
      </c>
      <c r="G171" s="68">
        <f t="shared" si="12"/>
        <v>-1421828000</v>
      </c>
      <c r="H171" s="68">
        <v>10651480000</v>
      </c>
      <c r="I171" s="69">
        <f t="shared" si="13"/>
        <v>-0.13348642629944382</v>
      </c>
      <c r="J171" s="68">
        <v>10635297000</v>
      </c>
      <c r="K171" s="70">
        <f t="shared" si="14"/>
        <v>-0.13368954341378525</v>
      </c>
      <c r="L171" s="68">
        <f t="shared" si="15"/>
        <v>-12057125000</v>
      </c>
      <c r="M171" s="70">
        <f t="shared" si="16"/>
        <v>8.4800165702180568</v>
      </c>
      <c r="N171" s="71">
        <f t="shared" si="17"/>
        <v>8.212840600504828</v>
      </c>
    </row>
    <row r="172" spans="1:14" x14ac:dyDescent="0.2">
      <c r="A172" s="162"/>
      <c r="B172" s="162"/>
      <c r="C172" s="163"/>
      <c r="D172" s="49">
        <v>2023</v>
      </c>
      <c r="E172" s="68">
        <v>57813090000</v>
      </c>
      <c r="F172" s="68">
        <v>54770202000</v>
      </c>
      <c r="G172" s="68">
        <f t="shared" si="12"/>
        <v>3042888000</v>
      </c>
      <c r="H172" s="68">
        <v>243361929000</v>
      </c>
      <c r="I172" s="69">
        <f t="shared" si="13"/>
        <v>1.2503549805442247E-2</v>
      </c>
      <c r="J172" s="68">
        <v>10456729000</v>
      </c>
      <c r="K172" s="70">
        <f t="shared" si="14"/>
        <v>0.29099807406312239</v>
      </c>
      <c r="L172" s="68">
        <f t="shared" si="15"/>
        <v>-7413841000</v>
      </c>
      <c r="M172" s="70">
        <f t="shared" si="16"/>
        <v>-2.4364488604247017</v>
      </c>
      <c r="N172" s="71">
        <f t="shared" si="17"/>
        <v>-2.132947236556137</v>
      </c>
    </row>
    <row r="173" spans="1:14" x14ac:dyDescent="0.2">
      <c r="A173" s="164">
        <v>58</v>
      </c>
      <c r="B173" s="164" t="s">
        <v>67</v>
      </c>
      <c r="C173" s="165" t="s">
        <v>68</v>
      </c>
      <c r="D173" s="43">
        <v>2021</v>
      </c>
      <c r="E173" s="74">
        <v>1551629128420</v>
      </c>
      <c r="F173" s="74">
        <v>1085086733050</v>
      </c>
      <c r="G173" s="74">
        <f t="shared" si="12"/>
        <v>466542395370</v>
      </c>
      <c r="H173" s="74">
        <v>1636139507490</v>
      </c>
      <c r="I173" s="76">
        <f t="shared" si="13"/>
        <v>0.28514829770581251</v>
      </c>
      <c r="J173" s="74">
        <v>57232360790</v>
      </c>
      <c r="K173" s="77">
        <f t="shared" si="14"/>
        <v>8.1517237613500164</v>
      </c>
      <c r="L173" s="74">
        <f t="shared" si="15"/>
        <v>409310034580</v>
      </c>
      <c r="M173" s="77">
        <f t="shared" si="16"/>
        <v>0.87732655947674199</v>
      </c>
      <c r="N173" s="75">
        <f t="shared" si="17"/>
        <v>9.314198618532572</v>
      </c>
    </row>
    <row r="174" spans="1:14" x14ac:dyDescent="0.2">
      <c r="A174" s="164"/>
      <c r="B174" s="164"/>
      <c r="C174" s="165"/>
      <c r="D174" s="43">
        <v>2022</v>
      </c>
      <c r="E174" s="74">
        <v>1857197447280</v>
      </c>
      <c r="F174" s="74">
        <v>1213872652890</v>
      </c>
      <c r="G174" s="74">
        <f t="shared" si="12"/>
        <v>643324794390</v>
      </c>
      <c r="H174" s="74">
        <v>2271275462700</v>
      </c>
      <c r="I174" s="76">
        <f t="shared" si="13"/>
        <v>0.28324384468330477</v>
      </c>
      <c r="J174" s="74">
        <v>65803475430</v>
      </c>
      <c r="K174" s="77">
        <f t="shared" si="14"/>
        <v>9.7764561854237009</v>
      </c>
      <c r="L174" s="74">
        <f t="shared" si="15"/>
        <v>577521318960</v>
      </c>
      <c r="M174" s="77">
        <f t="shared" si="16"/>
        <v>0.89771344738485515</v>
      </c>
      <c r="N174" s="75">
        <f t="shared" si="17"/>
        <v>10.957413477491862</v>
      </c>
    </row>
    <row r="175" spans="1:14" x14ac:dyDescent="0.2">
      <c r="A175" s="164"/>
      <c r="B175" s="164"/>
      <c r="C175" s="165"/>
      <c r="D175" s="43">
        <v>2023</v>
      </c>
      <c r="E175" s="74">
        <v>1576827667800</v>
      </c>
      <c r="F175" s="74">
        <v>1040055139200</v>
      </c>
      <c r="G175" s="74">
        <f t="shared" si="12"/>
        <v>536772528600</v>
      </c>
      <c r="H175" s="74">
        <v>2596734555800</v>
      </c>
      <c r="I175" s="76">
        <f t="shared" si="13"/>
        <v>0.20671058865107278</v>
      </c>
      <c r="J175" s="74">
        <v>77943896800</v>
      </c>
      <c r="K175" s="77">
        <f t="shared" si="14"/>
        <v>6.8866524594905805</v>
      </c>
      <c r="L175" s="74">
        <f t="shared" si="15"/>
        <v>458828631800</v>
      </c>
      <c r="M175" s="77">
        <f t="shared" si="16"/>
        <v>0.8547915687799974</v>
      </c>
      <c r="N175" s="75">
        <f t="shared" si="17"/>
        <v>7.9481546169216504</v>
      </c>
    </row>
    <row r="176" spans="1:14" x14ac:dyDescent="0.2">
      <c r="A176" s="158">
        <v>59</v>
      </c>
      <c r="B176" s="158" t="s">
        <v>69</v>
      </c>
      <c r="C176" s="159" t="s">
        <v>70</v>
      </c>
      <c r="D176" s="46">
        <v>2021</v>
      </c>
      <c r="E176" s="86">
        <v>29261468000000</v>
      </c>
      <c r="F176" s="86">
        <v>15967689000000</v>
      </c>
      <c r="G176" s="86">
        <f t="shared" si="12"/>
        <v>13293779000000</v>
      </c>
      <c r="H176" s="86">
        <v>24253724000000</v>
      </c>
      <c r="I176" s="87">
        <f t="shared" si="13"/>
        <v>0.54811290010556735</v>
      </c>
      <c r="J176" s="86">
        <v>3403287000000</v>
      </c>
      <c r="K176" s="88">
        <f t="shared" si="14"/>
        <v>3.9061586636683887</v>
      </c>
      <c r="L176" s="86">
        <f t="shared" si="15"/>
        <v>9890492000000</v>
      </c>
      <c r="M176" s="88">
        <f t="shared" si="16"/>
        <v>0.74399401404220722</v>
      </c>
      <c r="N176" s="89">
        <f t="shared" si="17"/>
        <v>5.1982655778161631</v>
      </c>
    </row>
    <row r="177" spans="1:14" x14ac:dyDescent="0.2">
      <c r="A177" s="158"/>
      <c r="B177" s="158"/>
      <c r="C177" s="159"/>
      <c r="D177" s="46">
        <v>2022</v>
      </c>
      <c r="E177" s="86">
        <v>42648590000000</v>
      </c>
      <c r="F177" s="86">
        <v>25197320000000</v>
      </c>
      <c r="G177" s="86">
        <f t="shared" si="12"/>
        <v>17451270000000</v>
      </c>
      <c r="H177" s="86">
        <v>28916046000000</v>
      </c>
      <c r="I177" s="87">
        <f t="shared" si="13"/>
        <v>0.60351508639874207</v>
      </c>
      <c r="J177" s="86">
        <v>2828440000000</v>
      </c>
      <c r="K177" s="88">
        <f t="shared" si="14"/>
        <v>6.1699275925952115</v>
      </c>
      <c r="L177" s="86">
        <f t="shared" si="15"/>
        <v>14622830000000</v>
      </c>
      <c r="M177" s="88">
        <f t="shared" si="16"/>
        <v>0.83792354367332578</v>
      </c>
      <c r="N177" s="89">
        <f t="shared" si="17"/>
        <v>7.6113662226672796</v>
      </c>
    </row>
    <row r="178" spans="1:14" x14ac:dyDescent="0.2">
      <c r="A178" s="158"/>
      <c r="B178" s="158"/>
      <c r="C178" s="159"/>
      <c r="D178" s="46">
        <v>2023</v>
      </c>
      <c r="E178" s="86">
        <v>38488867000000</v>
      </c>
      <c r="F178" s="86">
        <v>29830864000000</v>
      </c>
      <c r="G178" s="86">
        <f t="shared" si="12"/>
        <v>8658003000000</v>
      </c>
      <c r="H178" s="86">
        <v>21563196000000</v>
      </c>
      <c r="I178" s="87">
        <f t="shared" si="13"/>
        <v>0.40151761362276722</v>
      </c>
      <c r="J178" s="86">
        <v>2093695000000</v>
      </c>
      <c r="K178" s="88">
        <f t="shared" si="14"/>
        <v>4.1352742400397382</v>
      </c>
      <c r="L178" s="86">
        <f t="shared" si="15"/>
        <v>6564308000000</v>
      </c>
      <c r="M178" s="88">
        <f t="shared" si="16"/>
        <v>0.75817806946936839</v>
      </c>
      <c r="N178" s="89">
        <f t="shared" si="17"/>
        <v>5.2949699231318732</v>
      </c>
    </row>
    <row r="179" spans="1:14" x14ac:dyDescent="0.2">
      <c r="A179" s="160">
        <v>60</v>
      </c>
      <c r="B179" s="160" t="s">
        <v>71</v>
      </c>
      <c r="C179" s="161" t="s">
        <v>72</v>
      </c>
      <c r="D179" s="36">
        <v>2021</v>
      </c>
      <c r="E179" s="37">
        <v>5932566990000</v>
      </c>
      <c r="F179" s="37">
        <v>3643045380000</v>
      </c>
      <c r="G179" s="37">
        <f t="shared" si="12"/>
        <v>2289521610000</v>
      </c>
      <c r="H179" s="37">
        <v>3713382210000</v>
      </c>
      <c r="I179" s="38">
        <f t="shared" si="13"/>
        <v>0.61655964307536226</v>
      </c>
      <c r="J179" s="37">
        <v>1650753600000</v>
      </c>
      <c r="K179" s="39">
        <f t="shared" si="14"/>
        <v>1.3869553941908714</v>
      </c>
      <c r="L179" s="37">
        <f t="shared" si="15"/>
        <v>638768010000</v>
      </c>
      <c r="M179" s="39">
        <f t="shared" si="16"/>
        <v>0.27899627905237373</v>
      </c>
      <c r="N179" s="40">
        <f t="shared" si="17"/>
        <v>2.2825113163186077</v>
      </c>
    </row>
    <row r="180" spans="1:14" x14ac:dyDescent="0.2">
      <c r="A180" s="160"/>
      <c r="B180" s="160"/>
      <c r="C180" s="161"/>
      <c r="D180" s="36">
        <v>2022</v>
      </c>
      <c r="E180" s="37">
        <v>7416255690000</v>
      </c>
      <c r="F180" s="37">
        <v>4567568490000</v>
      </c>
      <c r="G180" s="37">
        <f t="shared" si="12"/>
        <v>2848687200000</v>
      </c>
      <c r="H180" s="37">
        <v>4639719870000</v>
      </c>
      <c r="I180" s="38">
        <f t="shared" si="13"/>
        <v>0.61397827451164633</v>
      </c>
      <c r="J180" s="37">
        <v>1899960390000</v>
      </c>
      <c r="K180" s="39">
        <f t="shared" si="14"/>
        <v>1.4993403099314087</v>
      </c>
      <c r="L180" s="37">
        <f t="shared" si="15"/>
        <v>948726810000</v>
      </c>
      <c r="M180" s="39">
        <f t="shared" si="16"/>
        <v>0.33304000874508088</v>
      </c>
      <c r="N180" s="40">
        <f t="shared" si="17"/>
        <v>2.446358593188136</v>
      </c>
    </row>
    <row r="181" spans="1:14" x14ac:dyDescent="0.2">
      <c r="A181" s="160"/>
      <c r="B181" s="160"/>
      <c r="C181" s="161"/>
      <c r="D181" s="36">
        <v>2023</v>
      </c>
      <c r="E181" s="37">
        <v>8895301800000</v>
      </c>
      <c r="F181" s="37">
        <v>5988320800000</v>
      </c>
      <c r="G181" s="37">
        <f t="shared" si="12"/>
        <v>2906981000000</v>
      </c>
      <c r="H181" s="37">
        <v>3628702000000</v>
      </c>
      <c r="I181" s="38">
        <f t="shared" si="13"/>
        <v>0.80110766880278406</v>
      </c>
      <c r="J181" s="37">
        <v>2362929800000</v>
      </c>
      <c r="K181" s="39">
        <f t="shared" si="14"/>
        <v>1.2302443348084231</v>
      </c>
      <c r="L181" s="37">
        <f t="shared" si="15"/>
        <v>544051200000</v>
      </c>
      <c r="M181" s="39">
        <f t="shared" si="16"/>
        <v>0.18715333880751198</v>
      </c>
      <c r="N181" s="40">
        <f t="shared" si="17"/>
        <v>2.2185053424187196</v>
      </c>
    </row>
    <row r="182" spans="1:14" x14ac:dyDescent="0.2">
      <c r="A182" s="156">
        <v>61</v>
      </c>
      <c r="B182" s="156" t="s">
        <v>73</v>
      </c>
      <c r="C182" s="157" t="s">
        <v>74</v>
      </c>
      <c r="D182" s="52">
        <v>2021</v>
      </c>
      <c r="E182" s="56">
        <v>1400552410100</v>
      </c>
      <c r="F182" s="56">
        <v>1235820329220</v>
      </c>
      <c r="G182" s="56">
        <f t="shared" si="12"/>
        <v>164732080880</v>
      </c>
      <c r="H182" s="56">
        <v>1785423243120</v>
      </c>
      <c r="I182" s="58">
        <f t="shared" si="13"/>
        <v>9.2265002998467294E-2</v>
      </c>
      <c r="J182" s="56">
        <v>98935893530</v>
      </c>
      <c r="K182" s="59">
        <f t="shared" si="14"/>
        <v>1.6650385921874638</v>
      </c>
      <c r="L182" s="56">
        <f t="shared" si="15"/>
        <v>65796187350</v>
      </c>
      <c r="M182" s="59">
        <f t="shared" si="16"/>
        <v>0.39941332009233588</v>
      </c>
      <c r="N182" s="57">
        <f t="shared" si="17"/>
        <v>2.1567169152782668</v>
      </c>
    </row>
    <row r="183" spans="1:14" x14ac:dyDescent="0.2">
      <c r="A183" s="156"/>
      <c r="B183" s="156"/>
      <c r="C183" s="157"/>
      <c r="D183" s="52">
        <v>2022</v>
      </c>
      <c r="E183" s="56">
        <v>1972502390160</v>
      </c>
      <c r="F183" s="56">
        <v>1631711928780</v>
      </c>
      <c r="G183" s="56">
        <f t="shared" si="12"/>
        <v>340790461380</v>
      </c>
      <c r="H183" s="56">
        <v>2071676190240</v>
      </c>
      <c r="I183" s="58">
        <f t="shared" si="13"/>
        <v>0.16449986874663072</v>
      </c>
      <c r="J183" s="56">
        <v>148886132040</v>
      </c>
      <c r="K183" s="59">
        <f t="shared" si="14"/>
        <v>2.2889335407574607</v>
      </c>
      <c r="L183" s="56">
        <f t="shared" si="15"/>
        <v>191904329340</v>
      </c>
      <c r="M183" s="59">
        <f t="shared" si="16"/>
        <v>0.56311531890564326</v>
      </c>
      <c r="N183" s="57">
        <f t="shared" si="17"/>
        <v>3.0165487284097345</v>
      </c>
    </row>
    <row r="184" spans="1:14" x14ac:dyDescent="0.2">
      <c r="A184" s="156"/>
      <c r="B184" s="156"/>
      <c r="C184" s="157"/>
      <c r="D184" s="52">
        <v>2023</v>
      </c>
      <c r="E184" s="56">
        <v>3137687784000</v>
      </c>
      <c r="F184" s="56">
        <v>2191887097400</v>
      </c>
      <c r="G184" s="56">
        <f t="shared" si="12"/>
        <v>945800686600</v>
      </c>
      <c r="H184" s="56">
        <v>2379951204400</v>
      </c>
      <c r="I184" s="58">
        <f t="shared" si="13"/>
        <v>0.39740339417523562</v>
      </c>
      <c r="J184" s="56">
        <v>205904144600</v>
      </c>
      <c r="K184" s="59">
        <f t="shared" si="14"/>
        <v>4.59340285955565</v>
      </c>
      <c r="L184" s="56">
        <f t="shared" si="15"/>
        <v>739896542000</v>
      </c>
      <c r="M184" s="59">
        <f t="shared" si="16"/>
        <v>0.78229647375263389</v>
      </c>
      <c r="N184" s="57">
        <f t="shared" si="17"/>
        <v>5.7731027274835194</v>
      </c>
    </row>
    <row r="185" spans="1:14" x14ac:dyDescent="0.2">
      <c r="A185" s="162">
        <v>62</v>
      </c>
      <c r="B185" s="162" t="s">
        <v>75</v>
      </c>
      <c r="C185" s="163" t="s">
        <v>76</v>
      </c>
      <c r="D185" s="49">
        <v>2021</v>
      </c>
      <c r="E185" s="68">
        <v>1864537484808</v>
      </c>
      <c r="F185" s="68">
        <v>1501433030183</v>
      </c>
      <c r="G185" s="68">
        <f t="shared" si="12"/>
        <v>363104454625</v>
      </c>
      <c r="H185" s="68">
        <v>802706876096</v>
      </c>
      <c r="I185" s="69">
        <f t="shared" si="13"/>
        <v>0.45234999903199336</v>
      </c>
      <c r="J185" s="68">
        <v>74211335337</v>
      </c>
      <c r="K185" s="70">
        <f t="shared" si="14"/>
        <v>4.8928435659608027</v>
      </c>
      <c r="L185" s="68">
        <f t="shared" si="15"/>
        <v>288893119288</v>
      </c>
      <c r="M185" s="70">
        <f t="shared" si="16"/>
        <v>0.79561987083402064</v>
      </c>
      <c r="N185" s="71">
        <f t="shared" si="17"/>
        <v>6.140813435826816</v>
      </c>
    </row>
    <row r="186" spans="1:14" x14ac:dyDescent="0.2">
      <c r="A186" s="162"/>
      <c r="B186" s="162"/>
      <c r="C186" s="163"/>
      <c r="D186" s="49">
        <v>2022</v>
      </c>
      <c r="E186" s="68">
        <v>2733605088044</v>
      </c>
      <c r="F186" s="68">
        <v>2118507052631</v>
      </c>
      <c r="G186" s="68">
        <f t="shared" si="12"/>
        <v>615098035413</v>
      </c>
      <c r="H186" s="68">
        <v>1206664294807</v>
      </c>
      <c r="I186" s="69">
        <f t="shared" si="13"/>
        <v>0.50975075508584755</v>
      </c>
      <c r="J186" s="68">
        <v>83080259462</v>
      </c>
      <c r="K186" s="70">
        <f t="shared" si="14"/>
        <v>7.4036605012570895</v>
      </c>
      <c r="L186" s="68">
        <f t="shared" si="15"/>
        <v>532017775951</v>
      </c>
      <c r="M186" s="70">
        <f t="shared" si="16"/>
        <v>0.86493167807597238</v>
      </c>
      <c r="N186" s="71">
        <f t="shared" si="17"/>
        <v>8.7783429344189088</v>
      </c>
    </row>
    <row r="187" spans="1:14" x14ac:dyDescent="0.2">
      <c r="A187" s="162"/>
      <c r="B187" s="162"/>
      <c r="C187" s="163"/>
      <c r="D187" s="49">
        <v>2023</v>
      </c>
      <c r="E187" s="68">
        <v>2553106269942</v>
      </c>
      <c r="F187" s="68">
        <v>2032416248716</v>
      </c>
      <c r="G187" s="68">
        <f t="shared" si="12"/>
        <v>520690021226</v>
      </c>
      <c r="H187" s="68">
        <v>1484832505933</v>
      </c>
      <c r="I187" s="69">
        <f t="shared" si="13"/>
        <v>0.35067256350157994</v>
      </c>
      <c r="J187" s="68">
        <v>100303412577</v>
      </c>
      <c r="K187" s="70">
        <f t="shared" si="14"/>
        <v>5.1911496114479805</v>
      </c>
      <c r="L187" s="68">
        <f t="shared" si="15"/>
        <v>420386608649</v>
      </c>
      <c r="M187" s="70">
        <f t="shared" si="16"/>
        <v>0.80736444239736183</v>
      </c>
      <c r="N187" s="71">
        <f t="shared" si="17"/>
        <v>6.3491866173469225</v>
      </c>
    </row>
    <row r="188" spans="1:14" x14ac:dyDescent="0.2">
      <c r="A188" s="164">
        <v>63</v>
      </c>
      <c r="B188" s="164" t="s">
        <v>77</v>
      </c>
      <c r="C188" s="165" t="s">
        <v>78</v>
      </c>
      <c r="D188" s="43">
        <v>2021</v>
      </c>
      <c r="E188" s="74">
        <v>3924499699655</v>
      </c>
      <c r="F188" s="74">
        <v>3517016153807</v>
      </c>
      <c r="G188" s="74">
        <f t="shared" si="12"/>
        <v>407483545848</v>
      </c>
      <c r="H188" s="74">
        <v>434182013309</v>
      </c>
      <c r="I188" s="76">
        <f t="shared" si="13"/>
        <v>0.9385085824778302</v>
      </c>
      <c r="J188" s="74">
        <v>88830104981</v>
      </c>
      <c r="K188" s="77">
        <f t="shared" si="14"/>
        <v>4.5872235086872548</v>
      </c>
      <c r="L188" s="74">
        <f t="shared" si="15"/>
        <v>318653440867</v>
      </c>
      <c r="M188" s="77">
        <f t="shared" si="16"/>
        <v>0.7820032099795865</v>
      </c>
      <c r="N188" s="75">
        <f t="shared" si="17"/>
        <v>6.3077353011446711</v>
      </c>
    </row>
    <row r="189" spans="1:14" x14ac:dyDescent="0.2">
      <c r="A189" s="164"/>
      <c r="B189" s="164"/>
      <c r="C189" s="165"/>
      <c r="D189" s="43">
        <v>2022</v>
      </c>
      <c r="E189" s="74">
        <v>10448875185271</v>
      </c>
      <c r="F189" s="74">
        <v>8869719325745</v>
      </c>
      <c r="G189" s="74">
        <f t="shared" si="12"/>
        <v>1579155859526</v>
      </c>
      <c r="H189" s="74">
        <v>1012132881917</v>
      </c>
      <c r="I189" s="76">
        <f t="shared" si="13"/>
        <v>1.5602258238414772</v>
      </c>
      <c r="J189" s="74">
        <v>922368850901</v>
      </c>
      <c r="K189" s="77">
        <f t="shared" si="14"/>
        <v>1.712065469235468</v>
      </c>
      <c r="L189" s="74">
        <f t="shared" si="15"/>
        <v>656787008625</v>
      </c>
      <c r="M189" s="77">
        <f t="shared" si="16"/>
        <v>0.41591018686536835</v>
      </c>
      <c r="N189" s="75">
        <f t="shared" si="17"/>
        <v>3.6882014799423133</v>
      </c>
    </row>
    <row r="190" spans="1:14" x14ac:dyDescent="0.2">
      <c r="A190" s="164"/>
      <c r="B190" s="164"/>
      <c r="C190" s="165"/>
      <c r="D190" s="43">
        <v>2023</v>
      </c>
      <c r="E190" s="74">
        <v>12312861734739</v>
      </c>
      <c r="F190" s="74">
        <v>11087048167370</v>
      </c>
      <c r="G190" s="74">
        <f t="shared" si="12"/>
        <v>1225813567369</v>
      </c>
      <c r="H190" s="74">
        <v>1481767794177</v>
      </c>
      <c r="I190" s="76">
        <f t="shared" si="13"/>
        <v>0.82726427999458474</v>
      </c>
      <c r="J190" s="74">
        <v>261364448829</v>
      </c>
      <c r="K190" s="77">
        <f t="shared" si="14"/>
        <v>4.6900547219067246</v>
      </c>
      <c r="L190" s="74">
        <f t="shared" si="15"/>
        <v>964449118540</v>
      </c>
      <c r="M190" s="77">
        <f t="shared" si="16"/>
        <v>0.78678287156669813</v>
      </c>
      <c r="N190" s="75">
        <f t="shared" si="17"/>
        <v>6.3041018734680074</v>
      </c>
    </row>
    <row r="191" spans="1:14" x14ac:dyDescent="0.2">
      <c r="A191" s="158">
        <v>64</v>
      </c>
      <c r="B191" s="158" t="s">
        <v>79</v>
      </c>
      <c r="C191" s="159" t="s">
        <v>80</v>
      </c>
      <c r="D191" s="46">
        <v>2021</v>
      </c>
      <c r="E191" s="86">
        <v>1447177037960</v>
      </c>
      <c r="F191" s="86">
        <v>798883603180</v>
      </c>
      <c r="G191" s="86">
        <f t="shared" si="12"/>
        <v>648293434780</v>
      </c>
      <c r="H191" s="86">
        <v>2152731987140</v>
      </c>
      <c r="I191" s="87">
        <f t="shared" si="13"/>
        <v>0.30114916239122114</v>
      </c>
      <c r="J191" s="86">
        <v>168199405480</v>
      </c>
      <c r="K191" s="88">
        <f t="shared" si="14"/>
        <v>3.8543146625871176</v>
      </c>
      <c r="L191" s="86">
        <f t="shared" si="15"/>
        <v>480094029300</v>
      </c>
      <c r="M191" s="88">
        <f t="shared" si="16"/>
        <v>0.74055050312659898</v>
      </c>
      <c r="N191" s="89">
        <f t="shared" si="17"/>
        <v>4.896014328104938</v>
      </c>
    </row>
    <row r="192" spans="1:14" x14ac:dyDescent="0.2">
      <c r="A192" s="158"/>
      <c r="B192" s="158"/>
      <c r="C192" s="159"/>
      <c r="D192" s="46">
        <v>2022</v>
      </c>
      <c r="E192" s="86">
        <v>2096624624040</v>
      </c>
      <c r="F192" s="86">
        <v>1202262586560</v>
      </c>
      <c r="G192" s="86">
        <f t="shared" si="12"/>
        <v>894362037480</v>
      </c>
      <c r="H192" s="86">
        <v>2681147849850</v>
      </c>
      <c r="I192" s="87">
        <f t="shared" si="13"/>
        <v>0.33357430756011314</v>
      </c>
      <c r="J192" s="86">
        <v>240075791820</v>
      </c>
      <c r="K192" s="88">
        <f t="shared" si="14"/>
        <v>3.7253320324381551</v>
      </c>
      <c r="L192" s="86">
        <f t="shared" si="15"/>
        <v>654286245660</v>
      </c>
      <c r="M192" s="88">
        <f t="shared" si="16"/>
        <v>0.73156755121622807</v>
      </c>
      <c r="N192" s="89">
        <f t="shared" si="17"/>
        <v>4.7904738912144964</v>
      </c>
    </row>
    <row r="193" spans="1:14" x14ac:dyDescent="0.2">
      <c r="A193" s="158"/>
      <c r="B193" s="158"/>
      <c r="C193" s="159"/>
      <c r="D193" s="46">
        <v>2023</v>
      </c>
      <c r="E193" s="86">
        <v>2519925839200</v>
      </c>
      <c r="F193" s="86">
        <v>1556971523800</v>
      </c>
      <c r="G193" s="86">
        <f t="shared" si="12"/>
        <v>962954315400</v>
      </c>
      <c r="H193" s="86">
        <v>3010243852000</v>
      </c>
      <c r="I193" s="87">
        <f t="shared" si="13"/>
        <v>0.31989246145630862</v>
      </c>
      <c r="J193" s="86">
        <v>260380043000</v>
      </c>
      <c r="K193" s="88">
        <f t="shared" si="14"/>
        <v>3.6982646761449378</v>
      </c>
      <c r="L193" s="86">
        <f t="shared" si="15"/>
        <v>702574272400</v>
      </c>
      <c r="M193" s="88">
        <f t="shared" si="16"/>
        <v>0.72960291175200642</v>
      </c>
      <c r="N193" s="89">
        <f t="shared" si="17"/>
        <v>4.7477600493532526</v>
      </c>
    </row>
    <row r="194" spans="1:14" x14ac:dyDescent="0.2">
      <c r="A194" s="160">
        <v>65</v>
      </c>
      <c r="B194" s="160" t="s">
        <v>81</v>
      </c>
      <c r="C194" s="161" t="s">
        <v>82</v>
      </c>
      <c r="D194" s="36">
        <v>2021</v>
      </c>
      <c r="E194" s="37">
        <v>1837421282290</v>
      </c>
      <c r="F194" s="37">
        <v>1346909396680</v>
      </c>
      <c r="G194" s="37">
        <f t="shared" si="12"/>
        <v>490511885610</v>
      </c>
      <c r="H194" s="37">
        <v>5243476724010</v>
      </c>
      <c r="I194" s="38">
        <f t="shared" si="13"/>
        <v>9.3547070279521763E-2</v>
      </c>
      <c r="J194" s="37">
        <v>121496249810</v>
      </c>
      <c r="K194" s="39">
        <f t="shared" si="14"/>
        <v>4.037259474074955</v>
      </c>
      <c r="L194" s="37">
        <f t="shared" si="15"/>
        <v>369015635800</v>
      </c>
      <c r="M194" s="39">
        <f t="shared" si="16"/>
        <v>0.75230722562633234</v>
      </c>
      <c r="N194" s="40">
        <f t="shared" si="17"/>
        <v>4.8831137699808096</v>
      </c>
    </row>
    <row r="195" spans="1:14" x14ac:dyDescent="0.2">
      <c r="A195" s="160"/>
      <c r="B195" s="160"/>
      <c r="C195" s="161"/>
      <c r="D195" s="36">
        <v>2022</v>
      </c>
      <c r="E195" s="37">
        <v>2243346105690</v>
      </c>
      <c r="F195" s="37">
        <v>1649597187780</v>
      </c>
      <c r="G195" s="37">
        <f t="shared" ref="G195:G214" si="18">E195-F195</f>
        <v>593748917910</v>
      </c>
      <c r="H195" s="37">
        <v>5824263251610</v>
      </c>
      <c r="I195" s="38">
        <f t="shared" ref="I195:I214" si="19">G195/H195</f>
        <v>0.10194403862941293</v>
      </c>
      <c r="J195" s="37">
        <v>126976230450</v>
      </c>
      <c r="K195" s="39">
        <f t="shared" ref="K195:K214" si="20">G195/J195</f>
        <v>4.6760635105150898</v>
      </c>
      <c r="L195" s="37">
        <f t="shared" ref="L195:L214" si="21">G195-J195</f>
        <v>466772687460</v>
      </c>
      <c r="M195" s="39">
        <f t="shared" ref="M195:M214" si="22">L195/G195</f>
        <v>0.78614490634028078</v>
      </c>
      <c r="N195" s="40">
        <f t="shared" ref="N195:N214" si="23">I195+K195+M195</f>
        <v>5.5641524554847841</v>
      </c>
    </row>
    <row r="196" spans="1:14" x14ac:dyDescent="0.2">
      <c r="A196" s="160"/>
      <c r="B196" s="160"/>
      <c r="C196" s="161"/>
      <c r="D196" s="36">
        <v>2023</v>
      </c>
      <c r="E196" s="37">
        <v>2617441103200</v>
      </c>
      <c r="F196" s="37">
        <v>2059007519800</v>
      </c>
      <c r="G196" s="37">
        <f t="shared" si="18"/>
        <v>558433583400</v>
      </c>
      <c r="H196" s="37">
        <v>5890851813000</v>
      </c>
      <c r="I196" s="38">
        <f t="shared" si="19"/>
        <v>9.4796746061009768E-2</v>
      </c>
      <c r="J196" s="37">
        <v>138934873000</v>
      </c>
      <c r="K196" s="39">
        <f t="shared" si="20"/>
        <v>4.0193910379865532</v>
      </c>
      <c r="L196" s="37">
        <f t="shared" si="21"/>
        <v>419498710400</v>
      </c>
      <c r="M196" s="39">
        <f t="shared" si="22"/>
        <v>0.75120609302524266</v>
      </c>
      <c r="N196" s="40">
        <f t="shared" si="23"/>
        <v>4.8653938770728056</v>
      </c>
    </row>
    <row r="197" spans="1:14" x14ac:dyDescent="0.2">
      <c r="A197" s="156">
        <v>66</v>
      </c>
      <c r="B197" s="156" t="s">
        <v>83</v>
      </c>
      <c r="C197" s="157" t="s">
        <v>84</v>
      </c>
      <c r="D197" s="52">
        <v>2021</v>
      </c>
      <c r="E197" s="56">
        <v>162360064400</v>
      </c>
      <c r="F197" s="56">
        <v>156863531530</v>
      </c>
      <c r="G197" s="56">
        <f t="shared" si="18"/>
        <v>5496532870</v>
      </c>
      <c r="H197" s="56">
        <v>510718562360</v>
      </c>
      <c r="I197" s="58">
        <f t="shared" si="19"/>
        <v>1.0762351860877838E-2</v>
      </c>
      <c r="J197" s="56">
        <v>12435520150</v>
      </c>
      <c r="K197" s="59">
        <f t="shared" si="20"/>
        <v>0.44200265076969858</v>
      </c>
      <c r="L197" s="56">
        <f t="shared" si="21"/>
        <v>-6938987280</v>
      </c>
      <c r="M197" s="59">
        <f t="shared" si="22"/>
        <v>-1.2624298706322483</v>
      </c>
      <c r="N197" s="57">
        <f t="shared" si="23"/>
        <v>-0.80966486800167192</v>
      </c>
    </row>
    <row r="198" spans="1:14" x14ac:dyDescent="0.2">
      <c r="A198" s="156"/>
      <c r="B198" s="156"/>
      <c r="C198" s="157"/>
      <c r="D198" s="52">
        <v>2022</v>
      </c>
      <c r="E198" s="56">
        <v>174896906940</v>
      </c>
      <c r="F198" s="56">
        <v>176305104450</v>
      </c>
      <c r="G198" s="56">
        <f t="shared" si="18"/>
        <v>-1408197510</v>
      </c>
      <c r="H198" s="56">
        <v>481579321500</v>
      </c>
      <c r="I198" s="58">
        <f t="shared" si="19"/>
        <v>-2.9241237053406165E-3</v>
      </c>
      <c r="J198" s="56">
        <v>3962829690</v>
      </c>
      <c r="K198" s="59">
        <f t="shared" si="20"/>
        <v>-0.35535150893653467</v>
      </c>
      <c r="L198" s="56">
        <f t="shared" si="21"/>
        <v>-5371027200</v>
      </c>
      <c r="M198" s="59">
        <f t="shared" si="22"/>
        <v>3.814114967438055</v>
      </c>
      <c r="N198" s="57">
        <f t="shared" si="23"/>
        <v>3.4558393347961798</v>
      </c>
    </row>
    <row r="199" spans="1:14" x14ac:dyDescent="0.2">
      <c r="A199" s="156"/>
      <c r="B199" s="156"/>
      <c r="C199" s="157"/>
      <c r="D199" s="52">
        <v>2023</v>
      </c>
      <c r="E199" s="56">
        <v>172799488400</v>
      </c>
      <c r="F199" s="56">
        <v>160834458400</v>
      </c>
      <c r="G199" s="56">
        <f t="shared" si="18"/>
        <v>11965030000</v>
      </c>
      <c r="H199" s="56">
        <v>399449650600</v>
      </c>
      <c r="I199" s="58">
        <f t="shared" si="19"/>
        <v>2.9953787622614584E-2</v>
      </c>
      <c r="J199" s="56">
        <v>2695831600</v>
      </c>
      <c r="K199" s="59">
        <f t="shared" si="20"/>
        <v>4.4383447393375759</v>
      </c>
      <c r="L199" s="56">
        <f t="shared" si="21"/>
        <v>9269198400</v>
      </c>
      <c r="M199" s="59">
        <f t="shared" si="22"/>
        <v>0.7746907780423451</v>
      </c>
      <c r="N199" s="57">
        <f t="shared" si="23"/>
        <v>5.2429893050025358</v>
      </c>
    </row>
    <row r="200" spans="1:14" x14ac:dyDescent="0.2">
      <c r="A200" s="162">
        <v>67</v>
      </c>
      <c r="B200" s="162" t="s">
        <v>87</v>
      </c>
      <c r="C200" s="163" t="s">
        <v>88</v>
      </c>
      <c r="D200" s="49">
        <v>2021</v>
      </c>
      <c r="E200" s="68">
        <v>1670829000000</v>
      </c>
      <c r="F200" s="68">
        <v>1344747000000</v>
      </c>
      <c r="G200" s="68">
        <f t="shared" si="18"/>
        <v>326082000000</v>
      </c>
      <c r="H200" s="68">
        <v>1540273000000</v>
      </c>
      <c r="I200" s="69">
        <f t="shared" si="19"/>
        <v>0.21170402909094688</v>
      </c>
      <c r="J200" s="68">
        <v>117840000000</v>
      </c>
      <c r="K200" s="70">
        <f t="shared" si="20"/>
        <v>2.7671588594704684</v>
      </c>
      <c r="L200" s="68">
        <f t="shared" si="21"/>
        <v>208242000000</v>
      </c>
      <c r="M200" s="70">
        <f t="shared" si="22"/>
        <v>0.6386185070013064</v>
      </c>
      <c r="N200" s="71">
        <f t="shared" si="23"/>
        <v>3.6174813955627214</v>
      </c>
    </row>
    <row r="201" spans="1:14" x14ac:dyDescent="0.2">
      <c r="A201" s="162"/>
      <c r="B201" s="162"/>
      <c r="C201" s="163"/>
      <c r="D201" s="49">
        <v>2022</v>
      </c>
      <c r="E201" s="68">
        <v>1758131000000</v>
      </c>
      <c r="F201" s="68">
        <v>1396796000000</v>
      </c>
      <c r="G201" s="68">
        <f t="shared" si="18"/>
        <v>361335000000</v>
      </c>
      <c r="H201" s="68">
        <v>1648024000000</v>
      </c>
      <c r="I201" s="69">
        <f t="shared" si="19"/>
        <v>0.21925348174541148</v>
      </c>
      <c r="J201" s="68">
        <v>124829000000</v>
      </c>
      <c r="K201" s="70">
        <f t="shared" si="20"/>
        <v>2.894639867338519</v>
      </c>
      <c r="L201" s="68">
        <f t="shared" si="21"/>
        <v>236506000000</v>
      </c>
      <c r="M201" s="70">
        <f t="shared" si="22"/>
        <v>0.65453388130128554</v>
      </c>
      <c r="N201" s="71">
        <f t="shared" si="23"/>
        <v>3.7684272303852162</v>
      </c>
    </row>
    <row r="202" spans="1:14" x14ac:dyDescent="0.2">
      <c r="A202" s="162"/>
      <c r="B202" s="162"/>
      <c r="C202" s="163"/>
      <c r="D202" s="49">
        <v>2023</v>
      </c>
      <c r="E202" s="68">
        <v>1825584000000</v>
      </c>
      <c r="F202" s="68">
        <v>1359201000000</v>
      </c>
      <c r="G202" s="68">
        <f t="shared" si="18"/>
        <v>466383000000</v>
      </c>
      <c r="H202" s="68">
        <v>2095940000000</v>
      </c>
      <c r="I202" s="69">
        <f t="shared" si="19"/>
        <v>0.22251734305371337</v>
      </c>
      <c r="J202" s="68">
        <v>147424000000</v>
      </c>
      <c r="K202" s="70">
        <f t="shared" si="20"/>
        <v>3.1635486759279359</v>
      </c>
      <c r="L202" s="68">
        <f t="shared" si="21"/>
        <v>318959000000</v>
      </c>
      <c r="M202" s="70">
        <f t="shared" si="22"/>
        <v>0.68389928449364579</v>
      </c>
      <c r="N202" s="71">
        <f t="shared" si="23"/>
        <v>4.0699653034752945</v>
      </c>
    </row>
    <row r="203" spans="1:14" x14ac:dyDescent="0.2">
      <c r="A203" s="164">
        <v>68</v>
      </c>
      <c r="B203" s="164" t="s">
        <v>89</v>
      </c>
      <c r="C203" s="165" t="s">
        <v>90</v>
      </c>
      <c r="D203" s="43">
        <v>2021</v>
      </c>
      <c r="E203" s="74">
        <v>448008428000</v>
      </c>
      <c r="F203" s="74">
        <v>221416265000</v>
      </c>
      <c r="G203" s="74">
        <f t="shared" si="18"/>
        <v>226592163000</v>
      </c>
      <c r="H203" s="74">
        <v>813864394000</v>
      </c>
      <c r="I203" s="76">
        <f t="shared" si="19"/>
        <v>0.27841513238629284</v>
      </c>
      <c r="J203" s="74">
        <v>18241585000</v>
      </c>
      <c r="K203" s="77">
        <f t="shared" si="20"/>
        <v>12.421736543178676</v>
      </c>
      <c r="L203" s="74">
        <f t="shared" si="21"/>
        <v>208350578000</v>
      </c>
      <c r="M203" s="77">
        <f t="shared" si="22"/>
        <v>0.91949595803099338</v>
      </c>
      <c r="N203" s="75">
        <f t="shared" si="23"/>
        <v>13.619647633595962</v>
      </c>
    </row>
    <row r="204" spans="1:14" x14ac:dyDescent="0.2">
      <c r="A204" s="164"/>
      <c r="B204" s="164"/>
      <c r="C204" s="165"/>
      <c r="D204" s="43">
        <v>2022</v>
      </c>
      <c r="E204" s="74">
        <v>781793751000</v>
      </c>
      <c r="F204" s="74">
        <v>337079846000</v>
      </c>
      <c r="G204" s="74">
        <f t="shared" si="18"/>
        <v>444713905000</v>
      </c>
      <c r="H204" s="74">
        <v>1054312117000</v>
      </c>
      <c r="I204" s="76">
        <f t="shared" si="19"/>
        <v>0.42180479369374446</v>
      </c>
      <c r="J204" s="74">
        <v>26698340000</v>
      </c>
      <c r="K204" s="77">
        <f t="shared" si="20"/>
        <v>16.656987101070705</v>
      </c>
      <c r="L204" s="74">
        <f t="shared" si="21"/>
        <v>418015565000</v>
      </c>
      <c r="M204" s="77">
        <f t="shared" si="22"/>
        <v>0.93996513331419218</v>
      </c>
      <c r="N204" s="75">
        <f t="shared" si="23"/>
        <v>18.018757028078642</v>
      </c>
    </row>
    <row r="205" spans="1:14" x14ac:dyDescent="0.2">
      <c r="A205" s="164"/>
      <c r="B205" s="164"/>
      <c r="C205" s="165"/>
      <c r="D205" s="43">
        <v>2023</v>
      </c>
      <c r="E205" s="74">
        <v>632232808000</v>
      </c>
      <c r="F205" s="74">
        <v>321178585000</v>
      </c>
      <c r="G205" s="74">
        <f t="shared" si="18"/>
        <v>311054223000</v>
      </c>
      <c r="H205" s="74">
        <v>1087089561000</v>
      </c>
      <c r="I205" s="76">
        <f t="shared" si="19"/>
        <v>0.28613486336292765</v>
      </c>
      <c r="J205" s="74">
        <v>25657733000</v>
      </c>
      <c r="K205" s="77">
        <f t="shared" si="20"/>
        <v>12.123215367468358</v>
      </c>
      <c r="L205" s="74">
        <f t="shared" si="21"/>
        <v>285396490000</v>
      </c>
      <c r="M205" s="77">
        <f t="shared" si="22"/>
        <v>0.91751363234184413</v>
      </c>
      <c r="N205" s="75">
        <f t="shared" si="23"/>
        <v>13.326863863173131</v>
      </c>
    </row>
    <row r="206" spans="1:14" x14ac:dyDescent="0.2">
      <c r="A206" s="158">
        <v>69</v>
      </c>
      <c r="B206" s="158" t="s">
        <v>85</v>
      </c>
      <c r="C206" s="159" t="s">
        <v>86</v>
      </c>
      <c r="D206" s="46">
        <v>2021</v>
      </c>
      <c r="E206" s="86">
        <v>6602248286510</v>
      </c>
      <c r="F206" s="86">
        <v>5601670719580</v>
      </c>
      <c r="G206" s="86">
        <f t="shared" si="18"/>
        <v>1000577566930</v>
      </c>
      <c r="H206" s="86">
        <v>5054795416290</v>
      </c>
      <c r="I206" s="87">
        <f t="shared" si="19"/>
        <v>0.1979462044508184</v>
      </c>
      <c r="J206" s="86">
        <v>209770355650</v>
      </c>
      <c r="K206" s="88">
        <f t="shared" si="20"/>
        <v>4.7698711470912265</v>
      </c>
      <c r="L206" s="86">
        <f t="shared" si="21"/>
        <v>790807211280</v>
      </c>
      <c r="M206" s="88">
        <f t="shared" si="22"/>
        <v>0.79035073083476848</v>
      </c>
      <c r="N206" s="89">
        <f t="shared" si="23"/>
        <v>5.7581680823768133</v>
      </c>
    </row>
    <row r="207" spans="1:14" x14ac:dyDescent="0.2">
      <c r="A207" s="158"/>
      <c r="B207" s="158"/>
      <c r="C207" s="159"/>
      <c r="D207" s="46">
        <v>2022</v>
      </c>
      <c r="E207" s="86">
        <v>9899257150800</v>
      </c>
      <c r="F207" s="86">
        <v>8000737250490</v>
      </c>
      <c r="G207" s="86">
        <f t="shared" si="18"/>
        <v>1898519900310</v>
      </c>
      <c r="H207" s="86">
        <v>6597169262010</v>
      </c>
      <c r="I207" s="87">
        <f t="shared" si="19"/>
        <v>0.28777795822864277</v>
      </c>
      <c r="J207" s="86">
        <v>305211096270</v>
      </c>
      <c r="K207" s="88">
        <f t="shared" si="20"/>
        <v>6.220350188809995</v>
      </c>
      <c r="L207" s="86">
        <f t="shared" si="21"/>
        <v>1593308804040</v>
      </c>
      <c r="M207" s="88">
        <f t="shared" si="22"/>
        <v>0.83923734682993656</v>
      </c>
      <c r="N207" s="89">
        <f t="shared" si="23"/>
        <v>7.3473654938685744</v>
      </c>
    </row>
    <row r="208" spans="1:14" x14ac:dyDescent="0.2">
      <c r="A208" s="158"/>
      <c r="B208" s="158"/>
      <c r="C208" s="159"/>
      <c r="D208" s="46">
        <v>2023</v>
      </c>
      <c r="E208" s="86">
        <v>7719446365400</v>
      </c>
      <c r="F208" s="86">
        <v>7077870954000</v>
      </c>
      <c r="G208" s="86">
        <f t="shared" si="18"/>
        <v>641575411400</v>
      </c>
      <c r="H208" s="86">
        <v>6524789733000</v>
      </c>
      <c r="I208" s="87">
        <f t="shared" si="19"/>
        <v>9.8328902179812203E-2</v>
      </c>
      <c r="J208" s="86">
        <v>466901897000</v>
      </c>
      <c r="K208" s="88">
        <f t="shared" si="20"/>
        <v>1.3741118113298221</v>
      </c>
      <c r="L208" s="86">
        <f t="shared" si="21"/>
        <v>174673514400</v>
      </c>
      <c r="M208" s="88">
        <f t="shared" si="22"/>
        <v>0.27225718332758414</v>
      </c>
      <c r="N208" s="89">
        <f t="shared" si="23"/>
        <v>1.7446978968372184</v>
      </c>
    </row>
    <row r="209" spans="1:14" x14ac:dyDescent="0.2">
      <c r="A209" s="160">
        <v>70</v>
      </c>
      <c r="B209" s="160" t="s">
        <v>91</v>
      </c>
      <c r="C209" s="161" t="s">
        <v>92</v>
      </c>
      <c r="D209" s="36">
        <v>2021</v>
      </c>
      <c r="E209" s="37">
        <v>599570974220</v>
      </c>
      <c r="F209" s="37">
        <v>464815839530</v>
      </c>
      <c r="G209" s="37">
        <f t="shared" si="18"/>
        <v>134755134690</v>
      </c>
      <c r="H209" s="37">
        <v>1099724956130</v>
      </c>
      <c r="I209" s="38">
        <f t="shared" si="19"/>
        <v>0.12253530661358422</v>
      </c>
      <c r="J209" s="37">
        <v>55984463560</v>
      </c>
      <c r="K209" s="39">
        <f t="shared" si="20"/>
        <v>2.4070094830073603</v>
      </c>
      <c r="L209" s="37">
        <f t="shared" si="21"/>
        <v>78770671130</v>
      </c>
      <c r="M209" s="39">
        <f t="shared" si="22"/>
        <v>0.5845467136462702</v>
      </c>
      <c r="N209" s="40">
        <f t="shared" si="23"/>
        <v>3.1140915032672147</v>
      </c>
    </row>
    <row r="210" spans="1:14" x14ac:dyDescent="0.2">
      <c r="A210" s="160"/>
      <c r="B210" s="160"/>
      <c r="C210" s="161"/>
      <c r="D210" s="36">
        <v>2022</v>
      </c>
      <c r="E210" s="37">
        <v>977820912000</v>
      </c>
      <c r="F210" s="37">
        <v>637549632270</v>
      </c>
      <c r="G210" s="37">
        <f t="shared" si="18"/>
        <v>340271279730</v>
      </c>
      <c r="H210" s="37">
        <v>1383094061280</v>
      </c>
      <c r="I210" s="38">
        <f t="shared" si="19"/>
        <v>0.24602179219473483</v>
      </c>
      <c r="J210" s="37">
        <v>70310461050</v>
      </c>
      <c r="K210" s="39">
        <f t="shared" si="20"/>
        <v>4.8395540954854823</v>
      </c>
      <c r="L210" s="37">
        <f t="shared" si="21"/>
        <v>269960818680</v>
      </c>
      <c r="M210" s="39">
        <f t="shared" si="22"/>
        <v>0.793369393074284</v>
      </c>
      <c r="N210" s="40">
        <f t="shared" si="23"/>
        <v>5.8789452807545004</v>
      </c>
    </row>
    <row r="211" spans="1:14" x14ac:dyDescent="0.2">
      <c r="A211" s="160"/>
      <c r="B211" s="160"/>
      <c r="C211" s="161"/>
      <c r="D211" s="36">
        <v>2023</v>
      </c>
      <c r="E211" s="37">
        <v>1025368297800</v>
      </c>
      <c r="F211" s="37">
        <v>645941095800</v>
      </c>
      <c r="G211" s="37">
        <f t="shared" si="18"/>
        <v>379427202000</v>
      </c>
      <c r="H211" s="37">
        <v>1424870400800</v>
      </c>
      <c r="I211" s="38">
        <f t="shared" si="19"/>
        <v>0.26628892128502973</v>
      </c>
      <c r="J211" s="37">
        <v>73486197400</v>
      </c>
      <c r="K211" s="39">
        <f t="shared" si="20"/>
        <v>5.1632444652796803</v>
      </c>
      <c r="L211" s="37">
        <f t="shared" si="21"/>
        <v>305941004600</v>
      </c>
      <c r="M211" s="39">
        <f t="shared" si="22"/>
        <v>0.80632332892147252</v>
      </c>
      <c r="N211" s="40">
        <f t="shared" si="23"/>
        <v>6.2358567154861824</v>
      </c>
    </row>
    <row r="212" spans="1:14" x14ac:dyDescent="0.2">
      <c r="A212" s="156">
        <v>71</v>
      </c>
      <c r="B212" s="156" t="s">
        <v>93</v>
      </c>
      <c r="C212" s="157" t="s">
        <v>94</v>
      </c>
      <c r="D212" s="52">
        <v>2021</v>
      </c>
      <c r="E212" s="56">
        <v>318296247836</v>
      </c>
      <c r="F212" s="56">
        <v>241537675813</v>
      </c>
      <c r="G212" s="56">
        <f t="shared" si="18"/>
        <v>76758572023</v>
      </c>
      <c r="H212" s="56">
        <v>337044797269</v>
      </c>
      <c r="I212" s="58">
        <f t="shared" si="19"/>
        <v>0.22773997001276347</v>
      </c>
      <c r="J212" s="56">
        <v>81305557151</v>
      </c>
      <c r="K212" s="59">
        <f t="shared" si="20"/>
        <v>0.94407534629452972</v>
      </c>
      <c r="L212" s="56">
        <f t="shared" si="21"/>
        <v>-4546985128</v>
      </c>
      <c r="M212" s="59">
        <f t="shared" si="22"/>
        <v>-5.9237489809444835E-2</v>
      </c>
      <c r="N212" s="57">
        <f t="shared" si="23"/>
        <v>1.1125778264978485</v>
      </c>
    </row>
    <row r="213" spans="1:14" x14ac:dyDescent="0.2">
      <c r="A213" s="156"/>
      <c r="B213" s="156"/>
      <c r="C213" s="157"/>
      <c r="D213" s="52">
        <v>2022</v>
      </c>
      <c r="E213" s="56">
        <v>424781798011</v>
      </c>
      <c r="F213" s="56">
        <v>308900318980</v>
      </c>
      <c r="G213" s="56">
        <f t="shared" si="18"/>
        <v>115881479031</v>
      </c>
      <c r="H213" s="56">
        <v>359080990886</v>
      </c>
      <c r="I213" s="58">
        <f t="shared" si="19"/>
        <v>0.32271682983015304</v>
      </c>
      <c r="J213" s="56">
        <v>89513429278</v>
      </c>
      <c r="K213" s="59">
        <f t="shared" si="20"/>
        <v>1.294570881326748</v>
      </c>
      <c r="L213" s="56">
        <f t="shared" si="21"/>
        <v>26368049753</v>
      </c>
      <c r="M213" s="59">
        <f t="shared" si="22"/>
        <v>0.22754326207681694</v>
      </c>
      <c r="N213" s="57">
        <f t="shared" si="23"/>
        <v>1.844830973233718</v>
      </c>
    </row>
    <row r="214" spans="1:14" x14ac:dyDescent="0.2">
      <c r="A214" s="156"/>
      <c r="B214" s="156"/>
      <c r="C214" s="157"/>
      <c r="D214" s="52">
        <v>2023</v>
      </c>
      <c r="E214" s="56">
        <v>571540783292</v>
      </c>
      <c r="F214" s="56">
        <v>373630913542</v>
      </c>
      <c r="G214" s="56">
        <f t="shared" si="18"/>
        <v>197909869750</v>
      </c>
      <c r="H214" s="56">
        <v>389906447294</v>
      </c>
      <c r="I214" s="58">
        <f t="shared" si="19"/>
        <v>0.50758296284536841</v>
      </c>
      <c r="J214" s="56">
        <v>132924000290</v>
      </c>
      <c r="K214" s="59">
        <f t="shared" si="20"/>
        <v>1.4888949273135059</v>
      </c>
      <c r="L214" s="56">
        <f t="shared" si="21"/>
        <v>64985869460</v>
      </c>
      <c r="M214" s="59">
        <f t="shared" si="22"/>
        <v>0.32836093289379775</v>
      </c>
      <c r="N214" s="57">
        <f t="shared" si="23"/>
        <v>2.324838823052672</v>
      </c>
    </row>
  </sheetData>
  <mergeCells count="227">
    <mergeCell ref="A212:A214"/>
    <mergeCell ref="B212:B214"/>
    <mergeCell ref="C212:C214"/>
    <mergeCell ref="A206:A208"/>
    <mergeCell ref="B206:B208"/>
    <mergeCell ref="C206:C208"/>
    <mergeCell ref="A209:A211"/>
    <mergeCell ref="B209:B211"/>
    <mergeCell ref="C209:C211"/>
    <mergeCell ref="A200:A202"/>
    <mergeCell ref="B200:B202"/>
    <mergeCell ref="C200:C202"/>
    <mergeCell ref="A203:A205"/>
    <mergeCell ref="B203:B205"/>
    <mergeCell ref="C203:C205"/>
    <mergeCell ref="A194:A196"/>
    <mergeCell ref="B194:B196"/>
    <mergeCell ref="C194:C196"/>
    <mergeCell ref="A197:A199"/>
    <mergeCell ref="B197:B199"/>
    <mergeCell ref="C197:C199"/>
    <mergeCell ref="A188:A190"/>
    <mergeCell ref="B188:B190"/>
    <mergeCell ref="C188:C190"/>
    <mergeCell ref="A191:A193"/>
    <mergeCell ref="B191:B193"/>
    <mergeCell ref="C191:C193"/>
    <mergeCell ref="A182:A184"/>
    <mergeCell ref="B182:B184"/>
    <mergeCell ref="C182:C184"/>
    <mergeCell ref="A185:A187"/>
    <mergeCell ref="B185:B187"/>
    <mergeCell ref="C185:C187"/>
    <mergeCell ref="A176:A178"/>
    <mergeCell ref="B176:B178"/>
    <mergeCell ref="C176:C178"/>
    <mergeCell ref="A179:A181"/>
    <mergeCell ref="B179:B181"/>
    <mergeCell ref="C179:C181"/>
    <mergeCell ref="A170:A172"/>
    <mergeCell ref="B170:B172"/>
    <mergeCell ref="C170:C172"/>
    <mergeCell ref="A173:A175"/>
    <mergeCell ref="B173:B175"/>
    <mergeCell ref="C173:C175"/>
    <mergeCell ref="A164:A166"/>
    <mergeCell ref="B164:B166"/>
    <mergeCell ref="C164:C166"/>
    <mergeCell ref="A167:A169"/>
    <mergeCell ref="B167:B169"/>
    <mergeCell ref="C167:C169"/>
    <mergeCell ref="A158:A160"/>
    <mergeCell ref="B158:B160"/>
    <mergeCell ref="C158:C160"/>
    <mergeCell ref="A161:A163"/>
    <mergeCell ref="B161:B163"/>
    <mergeCell ref="C161:C163"/>
    <mergeCell ref="A152:A154"/>
    <mergeCell ref="B152:B154"/>
    <mergeCell ref="C152:C154"/>
    <mergeCell ref="A155:A157"/>
    <mergeCell ref="B155:B157"/>
    <mergeCell ref="C155:C157"/>
    <mergeCell ref="A146:A148"/>
    <mergeCell ref="B146:B148"/>
    <mergeCell ref="C146:C148"/>
    <mergeCell ref="A149:A151"/>
    <mergeCell ref="B149:B151"/>
    <mergeCell ref="C149:C151"/>
    <mergeCell ref="A140:A142"/>
    <mergeCell ref="B140:B142"/>
    <mergeCell ref="C140:C142"/>
    <mergeCell ref="A143:A145"/>
    <mergeCell ref="B143:B145"/>
    <mergeCell ref="C143:C145"/>
    <mergeCell ref="A134:A136"/>
    <mergeCell ref="B134:B136"/>
    <mergeCell ref="C134:C136"/>
    <mergeCell ref="A137:A139"/>
    <mergeCell ref="B137:B139"/>
    <mergeCell ref="C137:C139"/>
    <mergeCell ref="A128:A130"/>
    <mergeCell ref="B128:B130"/>
    <mergeCell ref="C128:C130"/>
    <mergeCell ref="A131:A133"/>
    <mergeCell ref="B131:B133"/>
    <mergeCell ref="C131:C133"/>
    <mergeCell ref="A122:A124"/>
    <mergeCell ref="B122:B124"/>
    <mergeCell ref="C122:C124"/>
    <mergeCell ref="A125:A127"/>
    <mergeCell ref="B125:B127"/>
    <mergeCell ref="C125:C127"/>
    <mergeCell ref="A116:A118"/>
    <mergeCell ref="B116:B118"/>
    <mergeCell ref="C116:C118"/>
    <mergeCell ref="A119:A121"/>
    <mergeCell ref="B119:B121"/>
    <mergeCell ref="C119:C121"/>
    <mergeCell ref="A110:A112"/>
    <mergeCell ref="B110:B112"/>
    <mergeCell ref="C110:C112"/>
    <mergeCell ref="A113:A115"/>
    <mergeCell ref="B113:B115"/>
    <mergeCell ref="C113:C115"/>
    <mergeCell ref="A104:A106"/>
    <mergeCell ref="B104:B106"/>
    <mergeCell ref="C104:C106"/>
    <mergeCell ref="A107:A109"/>
    <mergeCell ref="B107:B109"/>
    <mergeCell ref="C107:C109"/>
    <mergeCell ref="A98:A100"/>
    <mergeCell ref="B98:B100"/>
    <mergeCell ref="C98:C100"/>
    <mergeCell ref="A101:A103"/>
    <mergeCell ref="B101:B103"/>
    <mergeCell ref="C101:C103"/>
    <mergeCell ref="A92:A94"/>
    <mergeCell ref="B92:B94"/>
    <mergeCell ref="C92:C94"/>
    <mergeCell ref="A95:A97"/>
    <mergeCell ref="B95:B97"/>
    <mergeCell ref="C95:C97"/>
    <mergeCell ref="A86:A88"/>
    <mergeCell ref="B86:B88"/>
    <mergeCell ref="C86:C88"/>
    <mergeCell ref="A89:A91"/>
    <mergeCell ref="B89:B91"/>
    <mergeCell ref="C89:C91"/>
    <mergeCell ref="A80:A82"/>
    <mergeCell ref="B80:B82"/>
    <mergeCell ref="C80:C82"/>
    <mergeCell ref="A83:A85"/>
    <mergeCell ref="B83:B85"/>
    <mergeCell ref="C83:C85"/>
    <mergeCell ref="A74:A76"/>
    <mergeCell ref="B74:B76"/>
    <mergeCell ref="C74:C76"/>
    <mergeCell ref="A77:A79"/>
    <mergeCell ref="B77:B79"/>
    <mergeCell ref="C77:C79"/>
    <mergeCell ref="A68:A70"/>
    <mergeCell ref="B68:B70"/>
    <mergeCell ref="C68:C70"/>
    <mergeCell ref="A71:A73"/>
    <mergeCell ref="B71:B73"/>
    <mergeCell ref="C71:C73"/>
    <mergeCell ref="A62:A64"/>
    <mergeCell ref="B62:B64"/>
    <mergeCell ref="C62:C64"/>
    <mergeCell ref="A65:A67"/>
    <mergeCell ref="B65:B67"/>
    <mergeCell ref="C65:C67"/>
    <mergeCell ref="A56:A58"/>
    <mergeCell ref="B56:B58"/>
    <mergeCell ref="C56:C58"/>
    <mergeCell ref="A59:A61"/>
    <mergeCell ref="B59:B61"/>
    <mergeCell ref="C59:C61"/>
    <mergeCell ref="A50:A52"/>
    <mergeCell ref="B50:B52"/>
    <mergeCell ref="C50:C52"/>
    <mergeCell ref="A53:A55"/>
    <mergeCell ref="B53:B55"/>
    <mergeCell ref="C53:C55"/>
    <mergeCell ref="A44:A46"/>
    <mergeCell ref="B44:B46"/>
    <mergeCell ref="C44:C46"/>
    <mergeCell ref="A47:A49"/>
    <mergeCell ref="B47:B49"/>
    <mergeCell ref="C47:C49"/>
    <mergeCell ref="A38:A40"/>
    <mergeCell ref="B38:B40"/>
    <mergeCell ref="C38:C40"/>
    <mergeCell ref="A41:A43"/>
    <mergeCell ref="B41:B43"/>
    <mergeCell ref="C41:C43"/>
    <mergeCell ref="A32:A34"/>
    <mergeCell ref="B32:B34"/>
    <mergeCell ref="C32:C34"/>
    <mergeCell ref="A35:A37"/>
    <mergeCell ref="B35:B37"/>
    <mergeCell ref="C35:C37"/>
    <mergeCell ref="A26:A28"/>
    <mergeCell ref="B26:B28"/>
    <mergeCell ref="C26:C28"/>
    <mergeCell ref="A29:A31"/>
    <mergeCell ref="B29:B31"/>
    <mergeCell ref="C29:C31"/>
    <mergeCell ref="A20:A22"/>
    <mergeCell ref="B20:B22"/>
    <mergeCell ref="C20:C22"/>
    <mergeCell ref="A23:A25"/>
    <mergeCell ref="B23:B25"/>
    <mergeCell ref="C23:C25"/>
    <mergeCell ref="A14:A16"/>
    <mergeCell ref="B14:B16"/>
    <mergeCell ref="C14:C16"/>
    <mergeCell ref="A17:A19"/>
    <mergeCell ref="B17:B19"/>
    <mergeCell ref="C17:C19"/>
    <mergeCell ref="A8:A10"/>
    <mergeCell ref="B8:B10"/>
    <mergeCell ref="C8:C10"/>
    <mergeCell ref="A11:A13"/>
    <mergeCell ref="B11:B13"/>
    <mergeCell ref="C11:C13"/>
    <mergeCell ref="A2:A4"/>
    <mergeCell ref="B2:B4"/>
    <mergeCell ref="C2:C4"/>
    <mergeCell ref="A5:A7"/>
    <mergeCell ref="B5:B7"/>
    <mergeCell ref="C5:C7"/>
    <mergeCell ref="P11:R11"/>
    <mergeCell ref="P12:R12"/>
    <mergeCell ref="P13:R13"/>
    <mergeCell ref="P14:R14"/>
    <mergeCell ref="P15:R15"/>
    <mergeCell ref="P2:R2"/>
    <mergeCell ref="P3:R3"/>
    <mergeCell ref="P4:R4"/>
    <mergeCell ref="P5:R5"/>
    <mergeCell ref="P6:R6"/>
    <mergeCell ref="P7:R7"/>
    <mergeCell ref="P8:R8"/>
    <mergeCell ref="P9:R9"/>
    <mergeCell ref="P10:R10"/>
  </mergeCells>
  <pageMargins left="0.7" right="0.7" top="0.75" bottom="0.75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6671A-A575-2C47-B651-0F14F6ADFB71}">
  <dimension ref="A1:O214"/>
  <sheetViews>
    <sheetView workbookViewId="0">
      <pane ySplit="1" topLeftCell="A2" activePane="bottomLeft" state="frozen"/>
      <selection pane="bottomLeft" activeCell="K1" sqref="K1"/>
    </sheetView>
  </sheetViews>
  <sheetFormatPr baseColWidth="10" defaultRowHeight="16" x14ac:dyDescent="0.2"/>
  <cols>
    <col min="1" max="1" width="3.6640625" style="12" bestFit="1" customWidth="1"/>
    <col min="2" max="2" width="7.6640625" style="12" bestFit="1" customWidth="1"/>
    <col min="3" max="3" width="43.83203125" style="12" bestFit="1" customWidth="1"/>
    <col min="4" max="4" width="7.1640625" style="12" bestFit="1" customWidth="1"/>
    <col min="5" max="5" width="11.83203125" style="15" bestFit="1" customWidth="1"/>
    <col min="6" max="6" width="19.5" style="15" bestFit="1" customWidth="1"/>
    <col min="7" max="7" width="22.1640625" style="15" bestFit="1" customWidth="1"/>
    <col min="8" max="9" width="24.6640625" style="15" bestFit="1" customWidth="1"/>
    <col min="10" max="10" width="9" style="15" bestFit="1" customWidth="1"/>
    <col min="11" max="16384" width="10.83203125" style="12"/>
  </cols>
  <sheetData>
    <row r="1" spans="1:15" s="9" customFormat="1" ht="17" x14ac:dyDescent="0.2">
      <c r="A1" s="10" t="s">
        <v>0</v>
      </c>
      <c r="B1" s="10" t="s">
        <v>1</v>
      </c>
      <c r="C1" s="11" t="s">
        <v>2</v>
      </c>
      <c r="D1" s="11" t="s">
        <v>161</v>
      </c>
      <c r="E1" s="10" t="s">
        <v>187</v>
      </c>
      <c r="F1" s="10" t="s">
        <v>164</v>
      </c>
      <c r="G1" s="10" t="s">
        <v>157</v>
      </c>
      <c r="H1" s="10" t="s">
        <v>185</v>
      </c>
      <c r="I1" s="10" t="s">
        <v>186</v>
      </c>
      <c r="J1" s="10" t="s">
        <v>169</v>
      </c>
    </row>
    <row r="2" spans="1:15" x14ac:dyDescent="0.2">
      <c r="A2" s="156">
        <v>1</v>
      </c>
      <c r="B2" s="156" t="s">
        <v>95</v>
      </c>
      <c r="C2" s="157" t="s">
        <v>96</v>
      </c>
      <c r="D2" s="52">
        <v>2021</v>
      </c>
      <c r="E2" s="56">
        <v>4440</v>
      </c>
      <c r="F2" s="56">
        <v>434000000</v>
      </c>
      <c r="G2" s="56">
        <f>E2*F2</f>
        <v>1926960000000</v>
      </c>
      <c r="H2" s="56">
        <v>4110107000000</v>
      </c>
      <c r="I2" s="56">
        <v>7403476000000</v>
      </c>
      <c r="J2" s="57">
        <f>(G2+H2)/I2</f>
        <v>0.81543682994312405</v>
      </c>
      <c r="L2" s="153" t="s">
        <v>371</v>
      </c>
      <c r="M2" s="153"/>
      <c r="N2" s="153"/>
      <c r="O2" s="153"/>
    </row>
    <row r="3" spans="1:15" x14ac:dyDescent="0.2">
      <c r="A3" s="156"/>
      <c r="B3" s="156"/>
      <c r="C3" s="157"/>
      <c r="D3" s="52">
        <v>2022</v>
      </c>
      <c r="E3" s="56">
        <v>5550</v>
      </c>
      <c r="F3" s="56">
        <v>434000000</v>
      </c>
      <c r="G3" s="56">
        <f>E3*F3</f>
        <v>2408700000000</v>
      </c>
      <c r="H3" s="56">
        <v>3746348000000</v>
      </c>
      <c r="I3" s="56">
        <v>7466520000000</v>
      </c>
      <c r="J3" s="57">
        <f>(G3+H3)/I3</f>
        <v>0.824352978362075</v>
      </c>
      <c r="L3" s="154" t="s">
        <v>373</v>
      </c>
      <c r="M3" s="154"/>
      <c r="N3" s="154"/>
      <c r="O3" s="154"/>
    </row>
    <row r="4" spans="1:15" x14ac:dyDescent="0.2">
      <c r="A4" s="156"/>
      <c r="B4" s="156"/>
      <c r="C4" s="157"/>
      <c r="D4" s="52">
        <v>2023</v>
      </c>
      <c r="E4" s="56">
        <v>5900</v>
      </c>
      <c r="F4" s="56">
        <v>434000000</v>
      </c>
      <c r="G4" s="56">
        <f>E4*F4</f>
        <v>2560600000000</v>
      </c>
      <c r="H4" s="56">
        <v>3259927000000</v>
      </c>
      <c r="I4" s="56">
        <v>7500664000000</v>
      </c>
      <c r="J4" s="57">
        <f>(G4+H4)/I4</f>
        <v>0.7760015646614753</v>
      </c>
      <c r="L4" s="154"/>
      <c r="M4" s="154"/>
      <c r="N4" s="154"/>
      <c r="O4" s="154"/>
    </row>
    <row r="5" spans="1:15" x14ac:dyDescent="0.2">
      <c r="A5" s="162">
        <v>2</v>
      </c>
      <c r="B5" s="162" t="s">
        <v>97</v>
      </c>
      <c r="C5" s="163" t="s">
        <v>98</v>
      </c>
      <c r="D5" s="49">
        <v>2021</v>
      </c>
      <c r="E5" s="68">
        <v>54</v>
      </c>
      <c r="F5" s="68">
        <v>2000000000</v>
      </c>
      <c r="G5" s="68">
        <f t="shared" ref="G5:G194" si="0">E5*F5</f>
        <v>108000000000</v>
      </c>
      <c r="H5" s="68">
        <v>368355708096</v>
      </c>
      <c r="I5" s="68">
        <v>463343986900</v>
      </c>
      <c r="J5" s="71">
        <f t="shared" ref="J5:J194" si="1">(G5+H5)/I5</f>
        <v>1.0280822057993131</v>
      </c>
      <c r="L5" s="153" t="s">
        <v>369</v>
      </c>
      <c r="M5" s="153"/>
      <c r="N5" s="153"/>
      <c r="O5" s="153"/>
    </row>
    <row r="6" spans="1:15" x14ac:dyDescent="0.2">
      <c r="A6" s="162"/>
      <c r="B6" s="162"/>
      <c r="C6" s="163"/>
      <c r="D6" s="49">
        <v>2022</v>
      </c>
      <c r="E6" s="68">
        <v>50</v>
      </c>
      <c r="F6" s="68">
        <v>2000000000</v>
      </c>
      <c r="G6" s="68">
        <f>E6*F6</f>
        <v>100000000000</v>
      </c>
      <c r="H6" s="68">
        <v>379494918059</v>
      </c>
      <c r="I6" s="68">
        <v>480584345100</v>
      </c>
      <c r="J6" s="71">
        <f>(G6+H6)/I6</f>
        <v>0.99773311999837755</v>
      </c>
      <c r="L6" s="166" t="s">
        <v>374</v>
      </c>
      <c r="M6" s="166"/>
      <c r="N6" s="166"/>
      <c r="O6" s="166"/>
    </row>
    <row r="7" spans="1:15" x14ac:dyDescent="0.2">
      <c r="A7" s="162"/>
      <c r="B7" s="162"/>
      <c r="C7" s="163"/>
      <c r="D7" s="49">
        <v>2023</v>
      </c>
      <c r="E7" s="68">
        <v>50</v>
      </c>
      <c r="F7" s="68">
        <v>2000000000</v>
      </c>
      <c r="G7" s="68">
        <f>E7*F7</f>
        <v>100000000000</v>
      </c>
      <c r="H7" s="68">
        <v>341647064760</v>
      </c>
      <c r="I7" s="68">
        <v>452886922243</v>
      </c>
      <c r="J7" s="71">
        <f>(G7+H7)/I7</f>
        <v>0.97518175745209712</v>
      </c>
      <c r="L7" s="166" t="s">
        <v>375</v>
      </c>
      <c r="M7" s="166"/>
      <c r="N7" s="166"/>
      <c r="O7" s="166"/>
    </row>
    <row r="8" spans="1:15" s="9" customFormat="1" x14ac:dyDescent="0.2">
      <c r="A8" s="164">
        <v>3</v>
      </c>
      <c r="B8" s="164" t="s">
        <v>99</v>
      </c>
      <c r="C8" s="165" t="s">
        <v>100</v>
      </c>
      <c r="D8" s="43">
        <v>2021</v>
      </c>
      <c r="E8" s="74">
        <v>825</v>
      </c>
      <c r="F8" s="74">
        <v>1348780500</v>
      </c>
      <c r="G8" s="74">
        <f t="shared" si="0"/>
        <v>1112743912500</v>
      </c>
      <c r="H8" s="74">
        <v>1027625000000</v>
      </c>
      <c r="I8" s="74">
        <v>2655278000000</v>
      </c>
      <c r="J8" s="75">
        <f t="shared" si="1"/>
        <v>0.80608091224346379</v>
      </c>
      <c r="L8" s="166" t="s">
        <v>376</v>
      </c>
      <c r="M8" s="166"/>
      <c r="N8" s="166"/>
      <c r="O8" s="166"/>
    </row>
    <row r="9" spans="1:15" x14ac:dyDescent="0.2">
      <c r="A9" s="164"/>
      <c r="B9" s="164"/>
      <c r="C9" s="165"/>
      <c r="D9" s="43">
        <v>2022</v>
      </c>
      <c r="E9" s="74">
        <v>950</v>
      </c>
      <c r="F9" s="74">
        <v>1348780500</v>
      </c>
      <c r="G9" s="74">
        <f>E9*F9</f>
        <v>1281341475000</v>
      </c>
      <c r="H9" s="74">
        <v>984429000000</v>
      </c>
      <c r="I9" s="74">
        <v>2677651000000</v>
      </c>
      <c r="J9" s="75">
        <f>(G9+H9)/I9</f>
        <v>0.84617841346762512</v>
      </c>
    </row>
    <row r="10" spans="1:15" x14ac:dyDescent="0.2">
      <c r="A10" s="164"/>
      <c r="B10" s="164"/>
      <c r="C10" s="165"/>
      <c r="D10" s="43">
        <v>2023</v>
      </c>
      <c r="E10" s="74">
        <v>895</v>
      </c>
      <c r="F10" s="74">
        <v>1348780500</v>
      </c>
      <c r="G10" s="74">
        <f>E10*F10</f>
        <v>1207158547500</v>
      </c>
      <c r="H10" s="74">
        <v>890911000000</v>
      </c>
      <c r="I10" s="74">
        <v>2682813000000</v>
      </c>
      <c r="J10" s="75">
        <f>(G10+H10)/I10</f>
        <v>0.78204092029522743</v>
      </c>
    </row>
    <row r="11" spans="1:15" x14ac:dyDescent="0.2">
      <c r="A11" s="158">
        <v>4</v>
      </c>
      <c r="B11" s="158" t="s">
        <v>101</v>
      </c>
      <c r="C11" s="159" t="s">
        <v>102</v>
      </c>
      <c r="D11" s="46">
        <v>2021</v>
      </c>
      <c r="E11" s="86">
        <v>5700</v>
      </c>
      <c r="F11" s="86">
        <v>40483553140</v>
      </c>
      <c r="G11" s="86">
        <f t="shared" si="0"/>
        <v>230756252898000</v>
      </c>
      <c r="H11" s="86">
        <v>151696000000000</v>
      </c>
      <c r="I11" s="86">
        <v>367311000000000</v>
      </c>
      <c r="J11" s="89">
        <f t="shared" si="1"/>
        <v>1.0412218879859301</v>
      </c>
    </row>
    <row r="12" spans="1:15" x14ac:dyDescent="0.2">
      <c r="A12" s="158"/>
      <c r="B12" s="158"/>
      <c r="C12" s="159"/>
      <c r="D12" s="46">
        <v>2022</v>
      </c>
      <c r="E12" s="86">
        <v>5700</v>
      </c>
      <c r="F12" s="86">
        <v>40483551716</v>
      </c>
      <c r="G12" s="86">
        <f>E12*F12</f>
        <v>230756244781200</v>
      </c>
      <c r="H12" s="86">
        <v>169577000000000</v>
      </c>
      <c r="I12" s="86">
        <v>413297000000000</v>
      </c>
      <c r="J12" s="89">
        <f>(G12+H12)/I12</f>
        <v>0.96863331885109261</v>
      </c>
    </row>
    <row r="13" spans="1:15" x14ac:dyDescent="0.2">
      <c r="A13" s="158"/>
      <c r="B13" s="158"/>
      <c r="C13" s="159"/>
      <c r="D13" s="46">
        <v>2023</v>
      </c>
      <c r="E13" s="86">
        <v>5650</v>
      </c>
      <c r="F13" s="86">
        <v>40483553140</v>
      </c>
      <c r="G13" s="86">
        <f>E13*F13</f>
        <v>228732075241000</v>
      </c>
      <c r="H13" s="86">
        <v>195261000000000</v>
      </c>
      <c r="I13" s="86">
        <v>445679000000000</v>
      </c>
      <c r="J13" s="89">
        <f>(G13+H13)/I13</f>
        <v>0.95134182952528612</v>
      </c>
    </row>
    <row r="14" spans="1:15" x14ac:dyDescent="0.2">
      <c r="A14" s="160">
        <v>5</v>
      </c>
      <c r="B14" s="160" t="s">
        <v>103</v>
      </c>
      <c r="C14" s="161" t="s">
        <v>104</v>
      </c>
      <c r="D14" s="36">
        <v>2021</v>
      </c>
      <c r="E14" s="37">
        <v>56</v>
      </c>
      <c r="F14" s="37">
        <v>86068156705</v>
      </c>
      <c r="G14" s="37">
        <f t="shared" si="0"/>
        <v>4819816775480</v>
      </c>
      <c r="H14" s="37">
        <v>26414675000000</v>
      </c>
      <c r="I14" s="37">
        <v>64907043000000</v>
      </c>
      <c r="J14" s="40">
        <f t="shared" si="1"/>
        <v>0.48121883746082839</v>
      </c>
    </row>
    <row r="15" spans="1:15" x14ac:dyDescent="0.2">
      <c r="A15" s="160"/>
      <c r="B15" s="160"/>
      <c r="C15" s="161"/>
      <c r="D15" s="36">
        <v>2022</v>
      </c>
      <c r="E15" s="37">
        <v>57</v>
      </c>
      <c r="F15" s="37">
        <v>86068156705</v>
      </c>
      <c r="G15" s="37">
        <f>E15*F15</f>
        <v>4905884932185</v>
      </c>
      <c r="H15" s="37">
        <v>29667556000000</v>
      </c>
      <c r="I15" s="37">
        <v>69099804000000</v>
      </c>
      <c r="J15" s="40">
        <f>(G15+H15)/I15</f>
        <v>0.50034065121494409</v>
      </c>
    </row>
    <row r="16" spans="1:15" x14ac:dyDescent="0.2">
      <c r="A16" s="160"/>
      <c r="B16" s="160"/>
      <c r="C16" s="161"/>
      <c r="D16" s="36">
        <v>2023</v>
      </c>
      <c r="E16" s="37">
        <v>50</v>
      </c>
      <c r="F16" s="37">
        <v>86068156705</v>
      </c>
      <c r="G16" s="37">
        <f>E16*F16</f>
        <v>4303407835250</v>
      </c>
      <c r="H16" s="37">
        <v>29025687000000</v>
      </c>
      <c r="I16" s="37">
        <v>70408946000000</v>
      </c>
      <c r="J16" s="40">
        <f>(G16+H16)/I16</f>
        <v>0.4733644902914752</v>
      </c>
    </row>
    <row r="17" spans="1:10" x14ac:dyDescent="0.2">
      <c r="A17" s="156">
        <v>6</v>
      </c>
      <c r="B17" s="156" t="s">
        <v>105</v>
      </c>
      <c r="C17" s="157" t="s">
        <v>106</v>
      </c>
      <c r="D17" s="52">
        <v>2021</v>
      </c>
      <c r="E17" s="56">
        <v>98</v>
      </c>
      <c r="F17" s="56">
        <v>1203300219</v>
      </c>
      <c r="G17" s="56">
        <f t="shared" si="0"/>
        <v>117923421462</v>
      </c>
      <c r="H17" s="56">
        <v>200791063583</v>
      </c>
      <c r="I17" s="56">
        <v>441237863687</v>
      </c>
      <c r="J17" s="57">
        <f t="shared" si="1"/>
        <v>0.72231898319380372</v>
      </c>
    </row>
    <row r="18" spans="1:10" x14ac:dyDescent="0.2">
      <c r="A18" s="156"/>
      <c r="B18" s="156"/>
      <c r="C18" s="157"/>
      <c r="D18" s="52">
        <v>2022</v>
      </c>
      <c r="E18" s="56">
        <v>202</v>
      </c>
      <c r="F18" s="56">
        <v>1203300219</v>
      </c>
      <c r="G18" s="56">
        <f>E18*F18</f>
        <v>243066644238</v>
      </c>
      <c r="H18" s="56">
        <v>195448110526</v>
      </c>
      <c r="I18" s="56">
        <v>447970072779</v>
      </c>
      <c r="J18" s="57">
        <f>(G18+H18)/I18</f>
        <v>0.97889296944248183</v>
      </c>
    </row>
    <row r="19" spans="1:10" x14ac:dyDescent="0.2">
      <c r="A19" s="156"/>
      <c r="B19" s="156"/>
      <c r="C19" s="157"/>
      <c r="D19" s="52">
        <v>2023</v>
      </c>
      <c r="E19" s="56">
        <v>185</v>
      </c>
      <c r="F19" s="56">
        <v>1203300219</v>
      </c>
      <c r="G19" s="56">
        <f>E19*F19</f>
        <v>222610540515</v>
      </c>
      <c r="H19" s="56">
        <v>265347844044</v>
      </c>
      <c r="I19" s="56">
        <v>466022798636</v>
      </c>
      <c r="J19" s="57">
        <f>(G19+H19)/I19</f>
        <v>1.04706976994946</v>
      </c>
    </row>
    <row r="20" spans="1:10" x14ac:dyDescent="0.2">
      <c r="A20" s="162">
        <v>7</v>
      </c>
      <c r="B20" s="162" t="s">
        <v>107</v>
      </c>
      <c r="C20" s="163" t="s">
        <v>108</v>
      </c>
      <c r="D20" s="49">
        <v>2021</v>
      </c>
      <c r="E20" s="68">
        <v>4600</v>
      </c>
      <c r="F20" s="68">
        <v>840000000</v>
      </c>
      <c r="G20" s="68">
        <f t="shared" si="0"/>
        <v>3864000000000</v>
      </c>
      <c r="H20" s="68">
        <v>1168866473850</v>
      </c>
      <c r="I20" s="68">
        <v>3656397419440</v>
      </c>
      <c r="J20" s="71">
        <f t="shared" si="1"/>
        <v>1.3764549901199785</v>
      </c>
    </row>
    <row r="21" spans="1:10" x14ac:dyDescent="0.2">
      <c r="A21" s="162"/>
      <c r="B21" s="162"/>
      <c r="C21" s="163"/>
      <c r="D21" s="49">
        <v>2022</v>
      </c>
      <c r="E21" s="68">
        <v>5275</v>
      </c>
      <c r="F21" s="68">
        <v>840000000</v>
      </c>
      <c r="G21" s="68">
        <f>E21*F21</f>
        <v>4431000000000</v>
      </c>
      <c r="H21" s="68">
        <v>2256786332100</v>
      </c>
      <c r="I21" s="68">
        <v>4743369297720</v>
      </c>
      <c r="J21" s="71">
        <f>(G21+H21)/I21</f>
        <v>1.4099231816748119</v>
      </c>
    </row>
    <row r="22" spans="1:10" x14ac:dyDescent="0.2">
      <c r="A22" s="162"/>
      <c r="B22" s="162"/>
      <c r="C22" s="163"/>
      <c r="D22" s="49">
        <v>2023</v>
      </c>
      <c r="E22" s="68">
        <v>5497</v>
      </c>
      <c r="F22" s="68">
        <v>840000000</v>
      </c>
      <c r="G22" s="68">
        <f>E22*F22</f>
        <v>4617480000000</v>
      </c>
      <c r="H22" s="68">
        <v>4582601608200</v>
      </c>
      <c r="I22" s="68">
        <v>7135317882000</v>
      </c>
      <c r="J22" s="71">
        <f>(G22+H22)/I22</f>
        <v>1.2893723531797654</v>
      </c>
    </row>
    <row r="23" spans="1:10" x14ac:dyDescent="0.2">
      <c r="A23" s="164">
        <v>8</v>
      </c>
      <c r="B23" s="164" t="s">
        <v>109</v>
      </c>
      <c r="C23" s="165" t="s">
        <v>110</v>
      </c>
      <c r="D23" s="43">
        <v>2021</v>
      </c>
      <c r="E23" s="74">
        <v>102</v>
      </c>
      <c r="F23" s="74">
        <v>1089750000</v>
      </c>
      <c r="G23" s="74">
        <f t="shared" si="0"/>
        <v>111154500000</v>
      </c>
      <c r="H23" s="74">
        <v>126763216728</v>
      </c>
      <c r="I23" s="74">
        <v>371158059902</v>
      </c>
      <c r="J23" s="75">
        <f t="shared" si="1"/>
        <v>0.64101454994893392</v>
      </c>
    </row>
    <row r="24" spans="1:10" x14ac:dyDescent="0.2">
      <c r="A24" s="164"/>
      <c r="B24" s="164"/>
      <c r="C24" s="165"/>
      <c r="D24" s="43">
        <v>2022</v>
      </c>
      <c r="E24" s="74">
        <v>60</v>
      </c>
      <c r="F24" s="74">
        <v>1089750000</v>
      </c>
      <c r="G24" s="74">
        <f>E24*F24</f>
        <v>65385000000</v>
      </c>
      <c r="H24" s="74">
        <v>150145263915</v>
      </c>
      <c r="I24" s="74">
        <v>371248007154</v>
      </c>
      <c r="J24" s="75">
        <f>(G24+H24)/I24</f>
        <v>0.58055601582150551</v>
      </c>
    </row>
    <row r="25" spans="1:10" x14ac:dyDescent="0.2">
      <c r="A25" s="164"/>
      <c r="B25" s="164"/>
      <c r="C25" s="165"/>
      <c r="D25" s="43">
        <v>2023</v>
      </c>
      <c r="E25" s="74">
        <v>50</v>
      </c>
      <c r="F25" s="74">
        <v>1089750000</v>
      </c>
      <c r="G25" s="74">
        <f>E25*F25</f>
        <v>54487500000</v>
      </c>
      <c r="H25" s="74">
        <v>144506670308</v>
      </c>
      <c r="I25" s="74">
        <v>359741973622</v>
      </c>
      <c r="J25" s="75">
        <f>(G25+H25)/I25</f>
        <v>0.55315805465918122</v>
      </c>
    </row>
    <row r="26" spans="1:10" x14ac:dyDescent="0.2">
      <c r="A26" s="158">
        <v>9</v>
      </c>
      <c r="B26" s="158" t="s">
        <v>111</v>
      </c>
      <c r="C26" s="159" t="s">
        <v>112</v>
      </c>
      <c r="D26" s="46">
        <v>2021</v>
      </c>
      <c r="E26" s="86">
        <v>50</v>
      </c>
      <c r="F26" s="86">
        <v>981843484</v>
      </c>
      <c r="G26" s="86">
        <f t="shared" si="0"/>
        <v>49092174200</v>
      </c>
      <c r="H26" s="86">
        <v>459494982000</v>
      </c>
      <c r="I26" s="86">
        <v>1243123975000</v>
      </c>
      <c r="J26" s="89">
        <f t="shared" si="1"/>
        <v>0.40912022165769912</v>
      </c>
    </row>
    <row r="27" spans="1:10" x14ac:dyDescent="0.2">
      <c r="A27" s="158"/>
      <c r="B27" s="158"/>
      <c r="C27" s="159"/>
      <c r="D27" s="46">
        <v>2022</v>
      </c>
      <c r="E27" s="86">
        <v>50</v>
      </c>
      <c r="F27" s="86">
        <v>13305799387</v>
      </c>
      <c r="G27" s="86">
        <f>E27*F27</f>
        <v>665289969350</v>
      </c>
      <c r="H27" s="86">
        <v>468638021000</v>
      </c>
      <c r="I27" s="86">
        <v>1215822756000</v>
      </c>
      <c r="J27" s="89">
        <f>(G27+H27)/I27</f>
        <v>0.93264251286147171</v>
      </c>
    </row>
    <row r="28" spans="1:10" x14ac:dyDescent="0.2">
      <c r="A28" s="158"/>
      <c r="B28" s="158"/>
      <c r="C28" s="159"/>
      <c r="D28" s="46">
        <v>2023</v>
      </c>
      <c r="E28" s="86">
        <v>50</v>
      </c>
      <c r="F28" s="86">
        <v>13305799387</v>
      </c>
      <c r="G28" s="86">
        <f>E28*F28</f>
        <v>665289969350</v>
      </c>
      <c r="H28" s="86">
        <v>430136161000</v>
      </c>
      <c r="I28" s="86">
        <v>1184309226000</v>
      </c>
      <c r="J28" s="89">
        <f>(G28+H28)/I28</f>
        <v>0.92494941886908855</v>
      </c>
    </row>
    <row r="29" spans="1:10" x14ac:dyDescent="0.2">
      <c r="A29" s="160">
        <v>10</v>
      </c>
      <c r="B29" s="160" t="s">
        <v>113</v>
      </c>
      <c r="C29" s="161" t="s">
        <v>114</v>
      </c>
      <c r="D29" s="36">
        <v>2021</v>
      </c>
      <c r="E29" s="37">
        <v>224</v>
      </c>
      <c r="F29" s="37">
        <v>1224000000</v>
      </c>
      <c r="G29" s="37">
        <f t="shared" si="0"/>
        <v>274176000000</v>
      </c>
      <c r="H29" s="37">
        <v>397645636690</v>
      </c>
      <c r="I29" s="37">
        <v>1352923088620</v>
      </c>
      <c r="J29" s="40">
        <f t="shared" si="1"/>
        <v>0.49657045721295751</v>
      </c>
    </row>
    <row r="30" spans="1:10" x14ac:dyDescent="0.2">
      <c r="A30" s="160"/>
      <c r="B30" s="160"/>
      <c r="C30" s="161"/>
      <c r="D30" s="36">
        <v>2022</v>
      </c>
      <c r="E30" s="37">
        <v>210</v>
      </c>
      <c r="F30" s="37">
        <v>1224000000</v>
      </c>
      <c r="G30" s="37">
        <f>E30*F30</f>
        <v>257040000000</v>
      </c>
      <c r="H30" s="37">
        <v>692939471310</v>
      </c>
      <c r="I30" s="37">
        <v>1736710154460</v>
      </c>
      <c r="J30" s="40">
        <f>(G30+H30)/I30</f>
        <v>0.54699943388387662</v>
      </c>
    </row>
    <row r="31" spans="1:10" x14ac:dyDescent="0.2">
      <c r="A31" s="160"/>
      <c r="B31" s="160"/>
      <c r="C31" s="161"/>
      <c r="D31" s="36">
        <v>2023</v>
      </c>
      <c r="E31" s="37">
        <v>450</v>
      </c>
      <c r="F31" s="37">
        <v>1224000000</v>
      </c>
      <c r="G31" s="37">
        <f>E31*F31</f>
        <v>550800000000</v>
      </c>
      <c r="H31" s="37">
        <v>749877759400</v>
      </c>
      <c r="I31" s="37">
        <v>1827845696600</v>
      </c>
      <c r="J31" s="40">
        <f>(G31+H31)/I31</f>
        <v>0.71159056906138629</v>
      </c>
    </row>
    <row r="32" spans="1:10" x14ac:dyDescent="0.2">
      <c r="A32" s="156">
        <v>11</v>
      </c>
      <c r="B32" s="156" t="s">
        <v>115</v>
      </c>
      <c r="C32" s="157" t="s">
        <v>116</v>
      </c>
      <c r="D32" s="52">
        <v>2021</v>
      </c>
      <c r="E32" s="56">
        <v>2550</v>
      </c>
      <c r="F32" s="56">
        <v>4833500000</v>
      </c>
      <c r="G32" s="56">
        <f t="shared" si="0"/>
        <v>12325425000000</v>
      </c>
      <c r="H32" s="56">
        <v>1184949828309</v>
      </c>
      <c r="I32" s="56">
        <v>2861498208364</v>
      </c>
      <c r="J32" s="57">
        <f t="shared" si="1"/>
        <v>4.7214339637952341</v>
      </c>
    </row>
    <row r="33" spans="1:10" x14ac:dyDescent="0.2">
      <c r="A33" s="156"/>
      <c r="B33" s="156"/>
      <c r="C33" s="157"/>
      <c r="D33" s="52">
        <v>2022</v>
      </c>
      <c r="E33" s="56">
        <v>3520</v>
      </c>
      <c r="F33" s="56">
        <v>4933500000</v>
      </c>
      <c r="G33" s="56">
        <f>E33*F33</f>
        <v>17365920000000</v>
      </c>
      <c r="H33" s="56">
        <v>1210746099447</v>
      </c>
      <c r="I33" s="56">
        <v>3435175875401</v>
      </c>
      <c r="J33" s="57">
        <f>(G33+H33)/I33</f>
        <v>5.4077772938710105</v>
      </c>
    </row>
    <row r="34" spans="1:10" x14ac:dyDescent="0.2">
      <c r="A34" s="156"/>
      <c r="B34" s="156"/>
      <c r="C34" s="157"/>
      <c r="D34" s="52">
        <v>2023</v>
      </c>
      <c r="E34" s="56">
        <v>388</v>
      </c>
      <c r="F34" s="56">
        <v>54268500000</v>
      </c>
      <c r="G34" s="56">
        <f>E34*F34</f>
        <v>21056178000000</v>
      </c>
      <c r="H34" s="56">
        <v>1109391606073</v>
      </c>
      <c r="I34" s="56">
        <v>3597041437692</v>
      </c>
      <c r="J34" s="57">
        <f>(G34+H34)/I34</f>
        <v>6.1621668779816119</v>
      </c>
    </row>
    <row r="35" spans="1:10" x14ac:dyDescent="0.2">
      <c r="A35" s="162">
        <v>12</v>
      </c>
      <c r="B35" s="162" t="s">
        <v>117</v>
      </c>
      <c r="C35" s="163" t="s">
        <v>118</v>
      </c>
      <c r="D35" s="49">
        <v>2021</v>
      </c>
      <c r="E35" s="68">
        <v>110</v>
      </c>
      <c r="F35" s="68">
        <v>437913588</v>
      </c>
      <c r="G35" s="68">
        <f t="shared" si="0"/>
        <v>48170494680</v>
      </c>
      <c r="H35" s="68">
        <v>11598116951</v>
      </c>
      <c r="I35" s="68">
        <v>65165122716</v>
      </c>
      <c r="J35" s="71">
        <f t="shared" si="1"/>
        <v>0.91718712617915477</v>
      </c>
    </row>
    <row r="36" spans="1:10" x14ac:dyDescent="0.2">
      <c r="A36" s="162"/>
      <c r="B36" s="162"/>
      <c r="C36" s="163"/>
      <c r="D36" s="49">
        <v>2022</v>
      </c>
      <c r="E36" s="68">
        <v>238</v>
      </c>
      <c r="F36" s="68">
        <v>437913588</v>
      </c>
      <c r="G36" s="68">
        <f>E36*F36</f>
        <v>104223433944</v>
      </c>
      <c r="H36" s="68">
        <v>14412566019</v>
      </c>
      <c r="I36" s="68">
        <v>58492146988</v>
      </c>
      <c r="J36" s="71">
        <f>(G36+H36)/I36</f>
        <v>2.0282380810425518</v>
      </c>
    </row>
    <row r="37" spans="1:10" x14ac:dyDescent="0.2">
      <c r="A37" s="162"/>
      <c r="B37" s="162"/>
      <c r="C37" s="163"/>
      <c r="D37" s="49">
        <v>2023</v>
      </c>
      <c r="E37" s="68">
        <v>117</v>
      </c>
      <c r="F37" s="68">
        <v>437913588</v>
      </c>
      <c r="G37" s="68">
        <f>E37*F37</f>
        <v>51235889796</v>
      </c>
      <c r="H37" s="68">
        <v>14511324809</v>
      </c>
      <c r="I37" s="68">
        <v>52185086721</v>
      </c>
      <c r="J37" s="71">
        <f>(G37+H37)/I37</f>
        <v>1.259885126885157</v>
      </c>
    </row>
    <row r="38" spans="1:10" x14ac:dyDescent="0.2">
      <c r="A38" s="164">
        <v>13</v>
      </c>
      <c r="B38" s="164" t="s">
        <v>119</v>
      </c>
      <c r="C38" s="165" t="s">
        <v>120</v>
      </c>
      <c r="D38" s="43">
        <v>2021</v>
      </c>
      <c r="E38" s="74">
        <v>6050</v>
      </c>
      <c r="F38" s="74">
        <v>151200000</v>
      </c>
      <c r="G38" s="74">
        <f t="shared" si="0"/>
        <v>914760000000</v>
      </c>
      <c r="H38" s="74">
        <v>1040742901000</v>
      </c>
      <c r="I38" s="74">
        <v>1736977382000</v>
      </c>
      <c r="J38" s="75">
        <f t="shared" si="1"/>
        <v>1.1258079243083661</v>
      </c>
    </row>
    <row r="39" spans="1:10" x14ac:dyDescent="0.2">
      <c r="A39" s="164"/>
      <c r="B39" s="164"/>
      <c r="C39" s="165"/>
      <c r="D39" s="43">
        <v>2022</v>
      </c>
      <c r="E39" s="74">
        <v>4940</v>
      </c>
      <c r="F39" s="74">
        <v>151200000</v>
      </c>
      <c r="G39" s="74">
        <f>E39*F39</f>
        <v>746928000000</v>
      </c>
      <c r="H39" s="74">
        <v>1451568681000</v>
      </c>
      <c r="I39" s="74">
        <v>2199797641000</v>
      </c>
      <c r="J39" s="75">
        <f>(G39+H39)/I39</f>
        <v>0.99940860014768973</v>
      </c>
    </row>
    <row r="40" spans="1:10" x14ac:dyDescent="0.2">
      <c r="A40" s="164"/>
      <c r="B40" s="164"/>
      <c r="C40" s="165"/>
      <c r="D40" s="43">
        <v>2023</v>
      </c>
      <c r="E40" s="74">
        <v>2430</v>
      </c>
      <c r="F40" s="74">
        <v>151200000</v>
      </c>
      <c r="G40" s="74">
        <f>E40*F40</f>
        <v>367416000000</v>
      </c>
      <c r="H40" s="74">
        <v>1369447284000</v>
      </c>
      <c r="I40" s="74">
        <v>2162295387000</v>
      </c>
      <c r="J40" s="75">
        <f>(G40+H40)/I40</f>
        <v>0.80324977542025344</v>
      </c>
    </row>
    <row r="41" spans="1:10" x14ac:dyDescent="0.2">
      <c r="A41" s="158">
        <v>14</v>
      </c>
      <c r="B41" s="158" t="s">
        <v>121</v>
      </c>
      <c r="C41" s="159" t="s">
        <v>122</v>
      </c>
      <c r="D41" s="46">
        <v>2021</v>
      </c>
      <c r="E41" s="86">
        <v>226</v>
      </c>
      <c r="F41" s="86">
        <v>1120000000</v>
      </c>
      <c r="G41" s="86">
        <f t="shared" si="0"/>
        <v>253120000000</v>
      </c>
      <c r="H41" s="86">
        <v>283750515897</v>
      </c>
      <c r="I41" s="86">
        <v>1497181021456</v>
      </c>
      <c r="J41" s="89">
        <f t="shared" si="1"/>
        <v>0.35858757772316435</v>
      </c>
    </row>
    <row r="42" spans="1:10" x14ac:dyDescent="0.2">
      <c r="A42" s="158"/>
      <c r="B42" s="158"/>
      <c r="C42" s="159"/>
      <c r="D42" s="46">
        <v>2022</v>
      </c>
      <c r="E42" s="86">
        <v>244</v>
      </c>
      <c r="F42" s="86">
        <v>1120000000</v>
      </c>
      <c r="G42" s="86">
        <f>E42*F42</f>
        <v>273280000000</v>
      </c>
      <c r="H42" s="86">
        <v>263944952156</v>
      </c>
      <c r="I42" s="86">
        <v>1508596356369</v>
      </c>
      <c r="J42" s="89">
        <f>(G42+H42)/I42</f>
        <v>0.35610914071742311</v>
      </c>
    </row>
    <row r="43" spans="1:10" x14ac:dyDescent="0.2">
      <c r="A43" s="158"/>
      <c r="B43" s="158"/>
      <c r="C43" s="159"/>
      <c r="D43" s="46">
        <v>2023</v>
      </c>
      <c r="E43" s="86">
        <v>262</v>
      </c>
      <c r="F43" s="86">
        <v>1120000000</v>
      </c>
      <c r="G43" s="86">
        <f>E43*F43</f>
        <v>293440000000</v>
      </c>
      <c r="H43" s="86">
        <v>332693315665</v>
      </c>
      <c r="I43" s="86">
        <v>1597442418776</v>
      </c>
      <c r="J43" s="89">
        <f>(G43+H43)/I43</f>
        <v>0.39195986553603535</v>
      </c>
    </row>
    <row r="44" spans="1:10" x14ac:dyDescent="0.2">
      <c r="A44" s="160">
        <v>15</v>
      </c>
      <c r="B44" s="160" t="s">
        <v>123</v>
      </c>
      <c r="C44" s="161" t="s">
        <v>124</v>
      </c>
      <c r="D44" s="36">
        <v>2021</v>
      </c>
      <c r="E44" s="37">
        <v>50</v>
      </c>
      <c r="F44" s="37">
        <v>14929100000</v>
      </c>
      <c r="G44" s="37">
        <f t="shared" si="0"/>
        <v>746455000000</v>
      </c>
      <c r="H44" s="37">
        <v>153595081446</v>
      </c>
      <c r="I44" s="37">
        <v>1000024467440</v>
      </c>
      <c r="J44" s="40">
        <f t="shared" si="1"/>
        <v>0.90002806006344205</v>
      </c>
    </row>
    <row r="45" spans="1:10" x14ac:dyDescent="0.2">
      <c r="A45" s="160"/>
      <c r="B45" s="160"/>
      <c r="C45" s="161"/>
      <c r="D45" s="36">
        <v>2022</v>
      </c>
      <c r="E45" s="37">
        <v>50</v>
      </c>
      <c r="F45" s="37">
        <v>14929100000</v>
      </c>
      <c r="G45" s="37">
        <f>E45*F45</f>
        <v>746455000000</v>
      </c>
      <c r="H45" s="37">
        <v>212878145612</v>
      </c>
      <c r="I45" s="37">
        <v>1065879552778</v>
      </c>
      <c r="J45" s="40">
        <f>(G45+H45)/I45</f>
        <v>0.90003898011899353</v>
      </c>
    </row>
    <row r="46" spans="1:10" x14ac:dyDescent="0.2">
      <c r="A46" s="160"/>
      <c r="B46" s="160"/>
      <c r="C46" s="161"/>
      <c r="D46" s="36">
        <v>2023</v>
      </c>
      <c r="E46" s="37">
        <v>15</v>
      </c>
      <c r="F46" s="37">
        <v>14929100000</v>
      </c>
      <c r="G46" s="37">
        <f>E46*F46</f>
        <v>223936500000</v>
      </c>
      <c r="H46" s="37">
        <v>148551175647</v>
      </c>
      <c r="I46" s="37">
        <v>968385722136</v>
      </c>
      <c r="J46" s="40">
        <f>(G46+H46)/I46</f>
        <v>0.38464804584829254</v>
      </c>
    </row>
    <row r="47" spans="1:10" x14ac:dyDescent="0.2">
      <c r="A47" s="156">
        <v>16</v>
      </c>
      <c r="B47" s="156" t="s">
        <v>125</v>
      </c>
      <c r="C47" s="157" t="s">
        <v>126</v>
      </c>
      <c r="D47" s="52">
        <v>2021</v>
      </c>
      <c r="E47" s="56">
        <v>238</v>
      </c>
      <c r="F47" s="56">
        <v>2272500000</v>
      </c>
      <c r="G47" s="56">
        <f t="shared" si="0"/>
        <v>540855000000</v>
      </c>
      <c r="H47" s="56">
        <v>1157210409640</v>
      </c>
      <c r="I47" s="56">
        <v>1662921486300</v>
      </c>
      <c r="J47" s="57">
        <f t="shared" si="1"/>
        <v>1.0211338440386595</v>
      </c>
    </row>
    <row r="48" spans="1:10" x14ac:dyDescent="0.2">
      <c r="A48" s="156"/>
      <c r="B48" s="156"/>
      <c r="C48" s="157"/>
      <c r="D48" s="52">
        <v>2022</v>
      </c>
      <c r="E48" s="56">
        <v>352</v>
      </c>
      <c r="F48" s="56">
        <v>2272500000</v>
      </c>
      <c r="G48" s="56">
        <f>E48*F48</f>
        <v>799920000000</v>
      </c>
      <c r="H48" s="56">
        <v>2299904769060</v>
      </c>
      <c r="I48" s="56">
        <v>2875199266620</v>
      </c>
      <c r="J48" s="57">
        <f>(G48+H48)/I48</f>
        <v>1.0781251946770505</v>
      </c>
    </row>
    <row r="49" spans="1:10" x14ac:dyDescent="0.2">
      <c r="A49" s="156"/>
      <c r="B49" s="156"/>
      <c r="C49" s="157"/>
      <c r="D49" s="52">
        <v>2023</v>
      </c>
      <c r="E49" s="56">
        <v>157</v>
      </c>
      <c r="F49" s="56">
        <v>2272500000</v>
      </c>
      <c r="G49" s="56">
        <f>E49*F49</f>
        <v>356782500000</v>
      </c>
      <c r="H49" s="56">
        <v>4.65763352341826E+16</v>
      </c>
      <c r="I49" s="56">
        <v>5.3968824843241E+16</v>
      </c>
      <c r="J49" s="57">
        <f>(G49+H49)/I49</f>
        <v>0.86302957590739193</v>
      </c>
    </row>
    <row r="50" spans="1:10" x14ac:dyDescent="0.2">
      <c r="A50" s="162">
        <v>17</v>
      </c>
      <c r="B50" s="162" t="s">
        <v>127</v>
      </c>
      <c r="C50" s="163" t="s">
        <v>128</v>
      </c>
      <c r="D50" s="49">
        <v>2021</v>
      </c>
      <c r="E50" s="68">
        <v>160</v>
      </c>
      <c r="F50" s="68">
        <v>980843732</v>
      </c>
      <c r="G50" s="68">
        <f t="shared" si="0"/>
        <v>156934997120</v>
      </c>
      <c r="H50" s="68">
        <v>968203343973</v>
      </c>
      <c r="I50" s="68">
        <v>1066509702250</v>
      </c>
      <c r="J50" s="71">
        <f t="shared" si="1"/>
        <v>1.0549724383372341</v>
      </c>
    </row>
    <row r="51" spans="1:10" x14ac:dyDescent="0.2">
      <c r="A51" s="162"/>
      <c r="B51" s="162"/>
      <c r="C51" s="163"/>
      <c r="D51" s="49">
        <v>2022</v>
      </c>
      <c r="E51" s="68">
        <v>127</v>
      </c>
      <c r="F51" s="68">
        <v>980843732</v>
      </c>
      <c r="G51" s="68">
        <f>E51*F51</f>
        <v>124567153964</v>
      </c>
      <c r="H51" s="68">
        <v>1071886158666</v>
      </c>
      <c r="I51" s="68">
        <v>1097727489194</v>
      </c>
      <c r="J51" s="71">
        <f>(G51+H51)/I51</f>
        <v>1.0899365501983456</v>
      </c>
    </row>
    <row r="52" spans="1:10" x14ac:dyDescent="0.2">
      <c r="A52" s="162"/>
      <c r="B52" s="162"/>
      <c r="C52" s="163"/>
      <c r="D52" s="49">
        <v>2023</v>
      </c>
      <c r="E52" s="68">
        <v>81</v>
      </c>
      <c r="F52" s="68">
        <v>980843732</v>
      </c>
      <c r="G52" s="68">
        <f>E52*F52</f>
        <v>79448342292</v>
      </c>
      <c r="H52" s="68">
        <v>1061620523867</v>
      </c>
      <c r="I52" s="68">
        <v>1012448058425</v>
      </c>
      <c r="J52" s="71">
        <f>(G52+H52)/I52</f>
        <v>1.1270394136901078</v>
      </c>
    </row>
    <row r="53" spans="1:10" x14ac:dyDescent="0.2">
      <c r="A53" s="164">
        <v>18</v>
      </c>
      <c r="B53" s="164" t="s">
        <v>129</v>
      </c>
      <c r="C53" s="165" t="s">
        <v>130</v>
      </c>
      <c r="D53" s="43">
        <v>2021</v>
      </c>
      <c r="E53" s="74">
        <v>72</v>
      </c>
      <c r="F53" s="74">
        <v>390000000</v>
      </c>
      <c r="G53" s="74">
        <f t="shared" si="0"/>
        <v>28080000000</v>
      </c>
      <c r="H53" s="74">
        <v>122407148085</v>
      </c>
      <c r="I53" s="74">
        <v>262419785855</v>
      </c>
      <c r="J53" s="75">
        <f t="shared" si="1"/>
        <v>0.57345961012311641</v>
      </c>
    </row>
    <row r="54" spans="1:10" x14ac:dyDescent="0.2">
      <c r="A54" s="164"/>
      <c r="B54" s="164"/>
      <c r="C54" s="165"/>
      <c r="D54" s="43">
        <v>2022</v>
      </c>
      <c r="E54" s="74">
        <v>55</v>
      </c>
      <c r="F54" s="74">
        <v>1292808150</v>
      </c>
      <c r="G54" s="74">
        <f>E54*F54</f>
        <v>71104448250</v>
      </c>
      <c r="H54" s="74">
        <v>120390575988</v>
      </c>
      <c r="I54" s="74">
        <v>269542435102</v>
      </c>
      <c r="J54" s="75">
        <f>(G54+H54)/I54</f>
        <v>0.71044481053803132</v>
      </c>
    </row>
    <row r="55" spans="1:10" x14ac:dyDescent="0.2">
      <c r="A55" s="164"/>
      <c r="B55" s="164"/>
      <c r="C55" s="165"/>
      <c r="D55" s="43">
        <v>2023</v>
      </c>
      <c r="E55" s="74">
        <v>52</v>
      </c>
      <c r="F55" s="74">
        <v>1292808150</v>
      </c>
      <c r="G55" s="74">
        <f>E55*F55</f>
        <v>67226023800</v>
      </c>
      <c r="H55" s="74">
        <v>107904478062</v>
      </c>
      <c r="I55" s="74">
        <v>264359355793</v>
      </c>
      <c r="J55" s="75">
        <f>(G55+H55)/I55</f>
        <v>0.66247135962584036</v>
      </c>
    </row>
    <row r="56" spans="1:10" x14ac:dyDescent="0.2">
      <c r="A56" s="158">
        <v>19</v>
      </c>
      <c r="B56" s="158" t="s">
        <v>131</v>
      </c>
      <c r="C56" s="159" t="s">
        <v>132</v>
      </c>
      <c r="D56" s="46">
        <v>2021</v>
      </c>
      <c r="E56" s="86">
        <v>342</v>
      </c>
      <c r="F56" s="86">
        <v>520160000</v>
      </c>
      <c r="G56" s="86">
        <f t="shared" si="0"/>
        <v>177894720000</v>
      </c>
      <c r="H56" s="86">
        <v>247239109698</v>
      </c>
      <c r="I56" s="86">
        <v>692582711193</v>
      </c>
      <c r="J56" s="89">
        <f t="shared" si="1"/>
        <v>0.61383835147384902</v>
      </c>
    </row>
    <row r="57" spans="1:10" x14ac:dyDescent="0.2">
      <c r="A57" s="158"/>
      <c r="B57" s="158"/>
      <c r="C57" s="159"/>
      <c r="D57" s="46">
        <v>2022</v>
      </c>
      <c r="E57" s="86">
        <v>845</v>
      </c>
      <c r="F57" s="86">
        <v>520160000</v>
      </c>
      <c r="G57" s="86">
        <f>E57*F57</f>
        <v>439535200000</v>
      </c>
      <c r="H57" s="86">
        <v>209683140222</v>
      </c>
      <c r="I57" s="86">
        <v>684497878481</v>
      </c>
      <c r="J57" s="89">
        <f>(G57+H57)/I57</f>
        <v>0.94845924382221547</v>
      </c>
    </row>
    <row r="58" spans="1:10" x14ac:dyDescent="0.2">
      <c r="A58" s="158"/>
      <c r="B58" s="158"/>
      <c r="C58" s="159"/>
      <c r="D58" s="46">
        <v>2023</v>
      </c>
      <c r="E58" s="86">
        <v>575</v>
      </c>
      <c r="F58" s="86">
        <v>520160000</v>
      </c>
      <c r="G58" s="86">
        <f>E58*F58</f>
        <v>299092000000</v>
      </c>
      <c r="H58" s="86">
        <v>251503203972</v>
      </c>
      <c r="I58" s="86">
        <v>742886859560</v>
      </c>
      <c r="J58" s="89">
        <f>(G58+H58)/I58</f>
        <v>0.74115620284104733</v>
      </c>
    </row>
    <row r="59" spans="1:10" x14ac:dyDescent="0.2">
      <c r="A59" s="160">
        <v>20</v>
      </c>
      <c r="B59" s="160" t="s">
        <v>133</v>
      </c>
      <c r="C59" s="161" t="s">
        <v>134</v>
      </c>
      <c r="D59" s="36">
        <v>2021</v>
      </c>
      <c r="E59" s="37">
        <v>1075</v>
      </c>
      <c r="F59" s="37">
        <v>3800000310</v>
      </c>
      <c r="G59" s="37">
        <f t="shared" si="0"/>
        <v>4085000333250</v>
      </c>
      <c r="H59" s="37">
        <v>334818456747</v>
      </c>
      <c r="I59" s="37">
        <v>1078458868349</v>
      </c>
      <c r="J59" s="40">
        <f t="shared" si="1"/>
        <v>4.0982729334529457</v>
      </c>
    </row>
    <row r="60" spans="1:10" x14ac:dyDescent="0.2">
      <c r="A60" s="160"/>
      <c r="B60" s="160"/>
      <c r="C60" s="161"/>
      <c r="D60" s="36">
        <v>2022</v>
      </c>
      <c r="E60" s="37">
        <v>735</v>
      </c>
      <c r="F60" s="37">
        <v>3800000310</v>
      </c>
      <c r="G60" s="37">
        <f>E60*F60</f>
        <v>2793000227850</v>
      </c>
      <c r="H60" s="37">
        <v>161587275147</v>
      </c>
      <c r="I60" s="37">
        <v>1005368365991</v>
      </c>
      <c r="J60" s="40">
        <f>(G60+H60)/I60</f>
        <v>2.9388108905581474</v>
      </c>
    </row>
    <row r="61" spans="1:10" x14ac:dyDescent="0.2">
      <c r="A61" s="160"/>
      <c r="B61" s="160"/>
      <c r="C61" s="161"/>
      <c r="D61" s="36">
        <v>2023</v>
      </c>
      <c r="E61" s="37">
        <v>645</v>
      </c>
      <c r="F61" s="37">
        <v>3800000310</v>
      </c>
      <c r="G61" s="37">
        <f>E61*F61</f>
        <v>2451000199950</v>
      </c>
      <c r="H61" s="37">
        <v>1716317423312800</v>
      </c>
      <c r="I61" s="37">
        <v>1.46538811535424E+16</v>
      </c>
      <c r="J61" s="40">
        <f>(G61+H61)/I61</f>
        <v>0.1172910033528734</v>
      </c>
    </row>
    <row r="62" spans="1:10" x14ac:dyDescent="0.2">
      <c r="A62" s="156">
        <v>21</v>
      </c>
      <c r="B62" s="156" t="s">
        <v>135</v>
      </c>
      <c r="C62" s="157" t="s">
        <v>144</v>
      </c>
      <c r="D62" s="52">
        <v>2021</v>
      </c>
      <c r="E62" s="56">
        <v>10400</v>
      </c>
      <c r="F62" s="56">
        <v>205583400</v>
      </c>
      <c r="G62" s="56">
        <f t="shared" si="0"/>
        <v>2138067360000</v>
      </c>
      <c r="H62" s="56">
        <v>296166762993</v>
      </c>
      <c r="I62" s="56">
        <v>4698864127234</v>
      </c>
      <c r="J62" s="57">
        <f t="shared" si="1"/>
        <v>0.51804735295164173</v>
      </c>
    </row>
    <row r="63" spans="1:10" x14ac:dyDescent="0.2">
      <c r="A63" s="156"/>
      <c r="B63" s="156"/>
      <c r="C63" s="157"/>
      <c r="D63" s="52">
        <v>2022</v>
      </c>
      <c r="E63" s="56">
        <v>8650</v>
      </c>
      <c r="F63" s="56">
        <v>205583400</v>
      </c>
      <c r="G63" s="56">
        <f>E63*F63</f>
        <v>1778296410000</v>
      </c>
      <c r="H63" s="56">
        <v>397471639920</v>
      </c>
      <c r="I63" s="56">
        <v>5128133329237</v>
      </c>
      <c r="J63" s="57">
        <f>(G63+H63)/I63</f>
        <v>0.42428071000324913</v>
      </c>
    </row>
    <row r="64" spans="1:10" x14ac:dyDescent="0.2">
      <c r="A64" s="156"/>
      <c r="B64" s="156"/>
      <c r="C64" s="157"/>
      <c r="D64" s="52">
        <v>2023</v>
      </c>
      <c r="E64" s="56">
        <v>8200</v>
      </c>
      <c r="F64" s="56">
        <v>205583400</v>
      </c>
      <c r="G64" s="56">
        <f>E64*F64</f>
        <v>1685783880000</v>
      </c>
      <c r="H64" s="56">
        <v>392506174822</v>
      </c>
      <c r="I64" s="56">
        <v>5329800918271</v>
      </c>
      <c r="J64" s="57">
        <f>(G64+H64)/I64</f>
        <v>0.38993765183563406</v>
      </c>
    </row>
    <row r="65" spans="1:10" x14ac:dyDescent="0.2">
      <c r="A65" s="162">
        <v>22</v>
      </c>
      <c r="B65" s="162" t="s">
        <v>136</v>
      </c>
      <c r="C65" s="163" t="s">
        <v>137</v>
      </c>
      <c r="D65" s="49">
        <v>2021</v>
      </c>
      <c r="E65" s="68">
        <v>640</v>
      </c>
      <c r="F65" s="68">
        <v>2700000000</v>
      </c>
      <c r="G65" s="68">
        <f t="shared" si="0"/>
        <v>1728000000000</v>
      </c>
      <c r="H65" s="68">
        <v>1090591747487</v>
      </c>
      <c r="I65" s="68">
        <v>3143458650849</v>
      </c>
      <c r="J65" s="71">
        <f t="shared" si="1"/>
        <v>0.89665303748332803</v>
      </c>
    </row>
    <row r="66" spans="1:10" x14ac:dyDescent="0.2">
      <c r="A66" s="162"/>
      <c r="B66" s="162"/>
      <c r="C66" s="163"/>
      <c r="D66" s="49">
        <v>2022</v>
      </c>
      <c r="E66" s="68">
        <v>545</v>
      </c>
      <c r="F66" s="68">
        <v>2700000000</v>
      </c>
      <c r="G66" s="68">
        <f>E66*F66</f>
        <v>1471500000000</v>
      </c>
      <c r="H66" s="68">
        <v>1008510478795</v>
      </c>
      <c r="I66" s="68">
        <v>3116150805162</v>
      </c>
      <c r="J66" s="71">
        <f>(G66+H66)/I66</f>
        <v>0.79585701522749996</v>
      </c>
    </row>
    <row r="67" spans="1:10" x14ac:dyDescent="0.2">
      <c r="A67" s="162"/>
      <c r="B67" s="162"/>
      <c r="C67" s="163"/>
      <c r="D67" s="49">
        <v>2023</v>
      </c>
      <c r="E67" s="68">
        <v>560</v>
      </c>
      <c r="F67" s="68">
        <v>2700000000</v>
      </c>
      <c r="G67" s="68">
        <f>E67*F67</f>
        <v>1512000000000</v>
      </c>
      <c r="H67" s="68">
        <v>1008062728819</v>
      </c>
      <c r="I67" s="68">
        <v>3237655784669</v>
      </c>
      <c r="J67" s="71">
        <f>(G67+H67)/I67</f>
        <v>0.77836030029876613</v>
      </c>
    </row>
    <row r="68" spans="1:10" x14ac:dyDescent="0.2">
      <c r="A68" s="164">
        <v>23</v>
      </c>
      <c r="B68" s="164" t="s">
        <v>138</v>
      </c>
      <c r="C68" s="165" t="s">
        <v>139</v>
      </c>
      <c r="D68" s="43">
        <v>2021</v>
      </c>
      <c r="E68" s="74">
        <v>442</v>
      </c>
      <c r="F68" s="74">
        <v>588000000</v>
      </c>
      <c r="G68" s="74">
        <f t="shared" si="0"/>
        <v>259896000000</v>
      </c>
      <c r="H68" s="74">
        <v>185613898339</v>
      </c>
      <c r="I68" s="74">
        <v>350928680760</v>
      </c>
      <c r="J68" s="75">
        <f t="shared" si="1"/>
        <v>1.2695169211424018</v>
      </c>
    </row>
    <row r="69" spans="1:10" x14ac:dyDescent="0.2">
      <c r="A69" s="164"/>
      <c r="B69" s="164"/>
      <c r="C69" s="165"/>
      <c r="D69" s="43">
        <v>2022</v>
      </c>
      <c r="E69" s="74">
        <v>398</v>
      </c>
      <c r="F69" s="74">
        <v>588000000</v>
      </c>
      <c r="G69" s="74">
        <f>E69*F69</f>
        <v>234024000000</v>
      </c>
      <c r="H69" s="74">
        <v>183686914070</v>
      </c>
      <c r="I69" s="74">
        <v>351091425626</v>
      </c>
      <c r="J69" s="75">
        <f>(G69+H69)/I69</f>
        <v>1.1897496879202238</v>
      </c>
    </row>
    <row r="70" spans="1:10" x14ac:dyDescent="0.2">
      <c r="A70" s="164"/>
      <c r="B70" s="164"/>
      <c r="C70" s="165"/>
      <c r="D70" s="43">
        <v>2023</v>
      </c>
      <c r="E70" s="74">
        <v>406</v>
      </c>
      <c r="F70" s="74">
        <v>588000000</v>
      </c>
      <c r="G70" s="74">
        <f>E70*F70</f>
        <v>238728000000</v>
      </c>
      <c r="H70" s="74">
        <v>178077417083</v>
      </c>
      <c r="I70" s="74">
        <v>345923104863</v>
      </c>
      <c r="J70" s="75">
        <f>(G70+H70)/I70</f>
        <v>1.2049077127937793</v>
      </c>
    </row>
    <row r="71" spans="1:10" x14ac:dyDescent="0.2">
      <c r="A71" s="158">
        <v>24</v>
      </c>
      <c r="B71" s="158" t="s">
        <v>140</v>
      </c>
      <c r="C71" s="159" t="s">
        <v>141</v>
      </c>
      <c r="D71" s="46">
        <v>2021</v>
      </c>
      <c r="E71" s="86">
        <v>22150</v>
      </c>
      <c r="F71" s="86">
        <v>3730135136</v>
      </c>
      <c r="G71" s="86">
        <f t="shared" si="0"/>
        <v>82622493262400</v>
      </c>
      <c r="H71" s="86">
        <v>40738599000000</v>
      </c>
      <c r="I71" s="86">
        <v>112561356000000</v>
      </c>
      <c r="J71" s="89">
        <f t="shared" si="1"/>
        <v>1.0959453283629597</v>
      </c>
    </row>
    <row r="72" spans="1:10" x14ac:dyDescent="0.2">
      <c r="A72" s="158"/>
      <c r="B72" s="158"/>
      <c r="C72" s="159"/>
      <c r="D72" s="46">
        <v>2022</v>
      </c>
      <c r="E72" s="86">
        <v>26075</v>
      </c>
      <c r="F72" s="86">
        <v>3631809136</v>
      </c>
      <c r="G72" s="86">
        <f>E72*F72</f>
        <v>94699423221200</v>
      </c>
      <c r="H72" s="86">
        <v>50964395000000</v>
      </c>
      <c r="I72" s="86">
        <v>140478220000000</v>
      </c>
      <c r="J72" s="89">
        <f>(G72+H72)/I72</f>
        <v>1.0369138947033925</v>
      </c>
    </row>
    <row r="73" spans="1:10" x14ac:dyDescent="0.2">
      <c r="A73" s="158"/>
      <c r="B73" s="158"/>
      <c r="C73" s="159"/>
      <c r="D73" s="46">
        <v>2023</v>
      </c>
      <c r="E73" s="86">
        <v>22625</v>
      </c>
      <c r="F73" s="86">
        <v>3631809136</v>
      </c>
      <c r="G73" s="86">
        <f>E73*F73</f>
        <v>82169681702000</v>
      </c>
      <c r="H73" s="86">
        <v>69992685000000</v>
      </c>
      <c r="I73" s="86">
        <v>154028248000000</v>
      </c>
      <c r="J73" s="89">
        <f>(G73+H73)/I73</f>
        <v>0.98788610970891522</v>
      </c>
    </row>
    <row r="74" spans="1:10" x14ac:dyDescent="0.2">
      <c r="A74" s="160">
        <v>25</v>
      </c>
      <c r="B74" s="160" t="s">
        <v>142</v>
      </c>
      <c r="C74" s="161" t="s">
        <v>143</v>
      </c>
      <c r="D74" s="36">
        <v>2021</v>
      </c>
      <c r="E74" s="37">
        <v>180</v>
      </c>
      <c r="F74" s="37">
        <v>4155602595</v>
      </c>
      <c r="G74" s="37">
        <f t="shared" si="0"/>
        <v>748008467100</v>
      </c>
      <c r="H74" s="37">
        <v>1987396259911</v>
      </c>
      <c r="I74" s="37">
        <v>2893167569270</v>
      </c>
      <c r="J74" s="40">
        <f t="shared" si="1"/>
        <v>0.94547054794382113</v>
      </c>
    </row>
    <row r="75" spans="1:10" x14ac:dyDescent="0.2">
      <c r="A75" s="160"/>
      <c r="B75" s="160"/>
      <c r="C75" s="161"/>
      <c r="D75" s="36">
        <v>2022</v>
      </c>
      <c r="E75" s="37">
        <v>139</v>
      </c>
      <c r="F75" s="37">
        <v>4155602595</v>
      </c>
      <c r="G75" s="37">
        <f>E75*F75</f>
        <v>577628760705</v>
      </c>
      <c r="H75" s="37">
        <v>1946850733366</v>
      </c>
      <c r="I75" s="37">
        <v>2665946796991</v>
      </c>
      <c r="J75" s="40">
        <f>(G75+H75)/I75</f>
        <v>0.94693543656622436</v>
      </c>
    </row>
    <row r="76" spans="1:10" x14ac:dyDescent="0.2">
      <c r="A76" s="160"/>
      <c r="B76" s="160"/>
      <c r="C76" s="161"/>
      <c r="D76" s="36">
        <v>2023</v>
      </c>
      <c r="E76" s="37">
        <v>220</v>
      </c>
      <c r="F76" s="37">
        <v>4155602595</v>
      </c>
      <c r="G76" s="37">
        <f>E76*F76</f>
        <v>914232570900</v>
      </c>
      <c r="H76" s="37">
        <v>1887266483419</v>
      </c>
      <c r="I76" s="37">
        <v>2623144891155</v>
      </c>
      <c r="J76" s="40">
        <f>(G76+H76)/I76</f>
        <v>1.0679924939584517</v>
      </c>
    </row>
    <row r="77" spans="1:10" x14ac:dyDescent="0.2">
      <c r="A77" s="156">
        <v>26</v>
      </c>
      <c r="B77" s="156" t="s">
        <v>3</v>
      </c>
      <c r="C77" s="157" t="s">
        <v>4</v>
      </c>
      <c r="D77" s="52">
        <v>2021</v>
      </c>
      <c r="E77" s="56">
        <v>1420</v>
      </c>
      <c r="F77" s="56">
        <v>2753000000</v>
      </c>
      <c r="G77" s="56">
        <f t="shared" si="0"/>
        <v>3909260000000</v>
      </c>
      <c r="H77" s="56">
        <v>9700960649340</v>
      </c>
      <c r="I77" s="56">
        <v>14793768348930</v>
      </c>
      <c r="J77" s="57">
        <f t="shared" si="1"/>
        <v>0.91999687492229776</v>
      </c>
    </row>
    <row r="78" spans="1:10" x14ac:dyDescent="0.2">
      <c r="A78" s="156"/>
      <c r="B78" s="156"/>
      <c r="C78" s="157"/>
      <c r="D78" s="52">
        <v>2022</v>
      </c>
      <c r="E78" s="56">
        <v>3280</v>
      </c>
      <c r="F78" s="56">
        <v>2753000000</v>
      </c>
      <c r="G78" s="56">
        <f>E78*F78</f>
        <v>9029840000000</v>
      </c>
      <c r="H78" s="56">
        <v>21253941989730</v>
      </c>
      <c r="I78" s="56">
        <v>30868748241480</v>
      </c>
      <c r="J78" s="57">
        <f>(G78+H78)/I78</f>
        <v>0.98104988750519051</v>
      </c>
    </row>
    <row r="79" spans="1:10" x14ac:dyDescent="0.2">
      <c r="A79" s="156"/>
      <c r="B79" s="156"/>
      <c r="C79" s="157"/>
      <c r="D79" s="52">
        <v>2023</v>
      </c>
      <c r="E79" s="56">
        <v>3400</v>
      </c>
      <c r="F79" s="56">
        <v>2753000000</v>
      </c>
      <c r="G79" s="56">
        <f>E79*F79</f>
        <v>9360200000000</v>
      </c>
      <c r="H79" s="56">
        <v>21525518291200</v>
      </c>
      <c r="I79" s="56">
        <v>33212993583000</v>
      </c>
      <c r="J79" s="57">
        <f>(G79+H79)/I79</f>
        <v>0.92992877061852053</v>
      </c>
    </row>
    <row r="80" spans="1:10" x14ac:dyDescent="0.2">
      <c r="A80" s="162">
        <v>27</v>
      </c>
      <c r="B80" s="162" t="s">
        <v>5</v>
      </c>
      <c r="C80" s="163" t="s">
        <v>6</v>
      </c>
      <c r="D80" s="49">
        <v>2021</v>
      </c>
      <c r="E80" s="68">
        <v>2250</v>
      </c>
      <c r="F80" s="68">
        <v>31985952000</v>
      </c>
      <c r="G80" s="68">
        <f t="shared" si="0"/>
        <v>71968392000000</v>
      </c>
      <c r="H80" s="68">
        <v>44645421670000</v>
      </c>
      <c r="I80" s="68">
        <v>108265576720000</v>
      </c>
      <c r="J80" s="71">
        <f t="shared" si="1"/>
        <v>1.0771088761813046</v>
      </c>
    </row>
    <row r="81" spans="1:10" x14ac:dyDescent="0.2">
      <c r="A81" s="162"/>
      <c r="B81" s="162"/>
      <c r="C81" s="163"/>
      <c r="D81" s="49">
        <v>2022</v>
      </c>
      <c r="E81" s="68">
        <v>3850</v>
      </c>
      <c r="F81" s="68">
        <v>31985952000</v>
      </c>
      <c r="G81" s="68">
        <f>E81*F81</f>
        <v>123145915200000</v>
      </c>
      <c r="H81" s="68">
        <v>66249867330000</v>
      </c>
      <c r="I81" s="68">
        <v>167880519990000</v>
      </c>
      <c r="J81" s="71">
        <f>(G81+H81)/I81</f>
        <v>1.1281581838159758</v>
      </c>
    </row>
    <row r="82" spans="1:10" x14ac:dyDescent="0.2">
      <c r="A82" s="162"/>
      <c r="B82" s="162"/>
      <c r="C82" s="163"/>
      <c r="D82" s="49">
        <v>2023</v>
      </c>
      <c r="E82" s="68">
        <v>2380</v>
      </c>
      <c r="F82" s="68">
        <v>31985962000</v>
      </c>
      <c r="G82" s="68">
        <f>E82*F82</f>
        <v>76126589560000</v>
      </c>
      <c r="H82" s="68">
        <v>47184999400000</v>
      </c>
      <c r="I82" s="68">
        <v>161279749400000</v>
      </c>
      <c r="J82" s="71">
        <f>(G82+H82)/I82</f>
        <v>0.7645819727445583</v>
      </c>
    </row>
    <row r="83" spans="1:10" x14ac:dyDescent="0.2">
      <c r="A83" s="164">
        <v>28</v>
      </c>
      <c r="B83" s="164" t="s">
        <v>7</v>
      </c>
      <c r="C83" s="165" t="s">
        <v>8</v>
      </c>
      <c r="D83" s="43">
        <v>2021</v>
      </c>
      <c r="E83" s="74">
        <v>822</v>
      </c>
      <c r="F83" s="74">
        <v>20073474600</v>
      </c>
      <c r="G83" s="74">
        <f t="shared" si="0"/>
        <v>16500396121200</v>
      </c>
      <c r="H83" s="74">
        <v>12209620623000</v>
      </c>
      <c r="I83" s="74">
        <v>23508585736000</v>
      </c>
      <c r="J83" s="75">
        <f t="shared" si="1"/>
        <v>1.2212566534887193</v>
      </c>
    </row>
    <row r="84" spans="1:10" x14ac:dyDescent="0.2">
      <c r="A84" s="164"/>
      <c r="B84" s="164"/>
      <c r="C84" s="165"/>
      <c r="D84" s="43">
        <v>2022</v>
      </c>
      <c r="E84" s="74">
        <v>1400</v>
      </c>
      <c r="F84" s="74">
        <v>20073474600</v>
      </c>
      <c r="G84" s="74">
        <f>E84*F84</f>
        <v>28102864440000</v>
      </c>
      <c r="H84" s="74">
        <v>14032797261000</v>
      </c>
      <c r="I84" s="74">
        <v>27187608036000</v>
      </c>
      <c r="J84" s="75">
        <f>(G84+H84)/I84</f>
        <v>1.5498112833319795</v>
      </c>
    </row>
    <row r="85" spans="1:10" x14ac:dyDescent="0.2">
      <c r="A85" s="164"/>
      <c r="B85" s="164"/>
      <c r="C85" s="165"/>
      <c r="D85" s="43">
        <v>2023</v>
      </c>
      <c r="E85" s="74">
        <v>1475</v>
      </c>
      <c r="F85" s="74">
        <v>20073474600</v>
      </c>
      <c r="G85" s="74">
        <f>E85*F85</f>
        <v>29608375035000</v>
      </c>
      <c r="H85" s="74">
        <v>16211665604000</v>
      </c>
      <c r="I85" s="74">
        <v>30254623117000</v>
      </c>
      <c r="J85" s="75">
        <f>(G85+H85)/I85</f>
        <v>1.5144806286895647</v>
      </c>
    </row>
    <row r="86" spans="1:10" x14ac:dyDescent="0.2">
      <c r="A86" s="158">
        <v>29</v>
      </c>
      <c r="B86" s="158" t="s">
        <v>9</v>
      </c>
      <c r="C86" s="159" t="s">
        <v>10</v>
      </c>
      <c r="D86" s="46">
        <v>2021</v>
      </c>
      <c r="E86" s="86">
        <v>850</v>
      </c>
      <c r="F86" s="86">
        <v>2659850000</v>
      </c>
      <c r="G86" s="86">
        <f t="shared" si="0"/>
        <v>2260872500000</v>
      </c>
      <c r="H86" s="86">
        <v>3232578176850</v>
      </c>
      <c r="I86" s="86">
        <v>5105091857850</v>
      </c>
      <c r="J86" s="89">
        <f t="shared" si="1"/>
        <v>1.0760728366528465</v>
      </c>
    </row>
    <row r="87" spans="1:10" x14ac:dyDescent="0.2">
      <c r="A87" s="158"/>
      <c r="B87" s="158"/>
      <c r="C87" s="159"/>
      <c r="D87" s="46">
        <v>2022</v>
      </c>
      <c r="E87" s="86">
        <v>184</v>
      </c>
      <c r="F87" s="86">
        <v>2796804997</v>
      </c>
      <c r="G87" s="86">
        <f>E87*F87</f>
        <v>514612119448</v>
      </c>
      <c r="H87" s="86">
        <v>3060571607280</v>
      </c>
      <c r="I87" s="86">
        <v>4094392889160</v>
      </c>
      <c r="J87" s="89">
        <f>(G87+H87)/I87</f>
        <v>0.87319019535066644</v>
      </c>
    </row>
    <row r="88" spans="1:10" x14ac:dyDescent="0.2">
      <c r="A88" s="158"/>
      <c r="B88" s="158"/>
      <c r="C88" s="159"/>
      <c r="D88" s="46">
        <v>2023</v>
      </c>
      <c r="E88" s="86">
        <v>167</v>
      </c>
      <c r="F88" s="86">
        <v>2830004997</v>
      </c>
      <c r="G88" s="86">
        <f>E88*F88</f>
        <v>472610834499</v>
      </c>
      <c r="H88" s="86">
        <v>2961561818600</v>
      </c>
      <c r="I88" s="86">
        <v>3961607942600</v>
      </c>
      <c r="J88" s="89">
        <f>(G88+H88)/I88</f>
        <v>0.86686332995514825</v>
      </c>
    </row>
    <row r="89" spans="1:10" x14ac:dyDescent="0.2">
      <c r="A89" s="160">
        <v>30</v>
      </c>
      <c r="B89" s="160" t="s">
        <v>11</v>
      </c>
      <c r="C89" s="161" t="s">
        <v>12</v>
      </c>
      <c r="D89" s="36">
        <v>2021</v>
      </c>
      <c r="E89" s="37">
        <v>1512</v>
      </c>
      <c r="F89" s="37">
        <v>3410936643</v>
      </c>
      <c r="G89" s="37">
        <f t="shared" si="0"/>
        <v>5157336204216</v>
      </c>
      <c r="H89" s="37">
        <v>236216688731</v>
      </c>
      <c r="I89" s="37">
        <v>667408015354</v>
      </c>
      <c r="J89" s="40">
        <f t="shared" si="1"/>
        <v>8.0813427002164548</v>
      </c>
    </row>
    <row r="90" spans="1:10" x14ac:dyDescent="0.2">
      <c r="A90" s="160"/>
      <c r="B90" s="160"/>
      <c r="C90" s="161"/>
      <c r="D90" s="36">
        <v>2022</v>
      </c>
      <c r="E90" s="37">
        <v>189</v>
      </c>
      <c r="F90" s="37">
        <v>3433044691</v>
      </c>
      <c r="G90" s="37">
        <f>E90*F90</f>
        <v>648845446599</v>
      </c>
      <c r="H90" s="37">
        <v>280314393366</v>
      </c>
      <c r="I90" s="37">
        <v>772666449902</v>
      </c>
      <c r="J90" s="40">
        <f>(G90+H90)/I90</f>
        <v>1.2025367997832035</v>
      </c>
    </row>
    <row r="91" spans="1:10" x14ac:dyDescent="0.2">
      <c r="A91" s="160"/>
      <c r="B91" s="160"/>
      <c r="C91" s="161"/>
      <c r="D91" s="36">
        <v>2023</v>
      </c>
      <c r="E91" s="37">
        <v>172</v>
      </c>
      <c r="F91" s="37">
        <v>3440455528</v>
      </c>
      <c r="G91" s="37">
        <f>E91*F91</f>
        <v>591758350816</v>
      </c>
      <c r="H91" s="37">
        <v>117265164483</v>
      </c>
      <c r="I91" s="37">
        <v>689803373589</v>
      </c>
      <c r="J91" s="40">
        <f>(G91+H91)/I91</f>
        <v>1.0278632179051241</v>
      </c>
    </row>
    <row r="92" spans="1:10" x14ac:dyDescent="0.2">
      <c r="A92" s="156">
        <v>31</v>
      </c>
      <c r="B92" s="156" t="s">
        <v>13</v>
      </c>
      <c r="C92" s="157" t="s">
        <v>14</v>
      </c>
      <c r="D92" s="52">
        <v>2021</v>
      </c>
      <c r="E92" s="56">
        <v>50</v>
      </c>
      <c r="F92" s="56">
        <v>44693066193</v>
      </c>
      <c r="G92" s="56">
        <f t="shared" si="0"/>
        <v>2234653309650</v>
      </c>
      <c r="H92" s="56">
        <v>7819147394850</v>
      </c>
      <c r="I92" s="56">
        <v>13606741031150</v>
      </c>
      <c r="J92" s="57">
        <f t="shared" si="1"/>
        <v>0.73888381365411226</v>
      </c>
    </row>
    <row r="93" spans="1:10" x14ac:dyDescent="0.2">
      <c r="A93" s="156"/>
      <c r="B93" s="156"/>
      <c r="C93" s="157"/>
      <c r="D93" s="52">
        <v>2022</v>
      </c>
      <c r="E93" s="56">
        <v>158</v>
      </c>
      <c r="F93" s="56">
        <v>61569177917</v>
      </c>
      <c r="G93" s="56">
        <f>E93*F93</f>
        <v>9727930110886</v>
      </c>
      <c r="H93" s="56">
        <v>9249689533770</v>
      </c>
      <c r="I93" s="56">
        <v>17598461530680</v>
      </c>
      <c r="J93" s="57">
        <f>(G93+H93)/I93</f>
        <v>1.0783681068695503</v>
      </c>
    </row>
    <row r="94" spans="1:10" x14ac:dyDescent="0.2">
      <c r="A94" s="156"/>
      <c r="B94" s="156"/>
      <c r="C94" s="157"/>
      <c r="D94" s="52">
        <v>2023</v>
      </c>
      <c r="E94" s="56">
        <v>105</v>
      </c>
      <c r="F94" s="56">
        <v>63710196917</v>
      </c>
      <c r="G94" s="56">
        <f>E94*F94</f>
        <v>6689570676285</v>
      </c>
      <c r="H94" s="56">
        <v>18227600083000</v>
      </c>
      <c r="I94" s="56">
        <v>27063757336000</v>
      </c>
      <c r="J94" s="57">
        <f>(G94+H94)/I94</f>
        <v>0.9206840886849208</v>
      </c>
    </row>
    <row r="95" spans="1:10" x14ac:dyDescent="0.2">
      <c r="A95" s="162">
        <v>32</v>
      </c>
      <c r="B95" s="162" t="s">
        <v>15</v>
      </c>
      <c r="C95" s="163" t="s">
        <v>16</v>
      </c>
      <c r="D95" s="49">
        <v>2021</v>
      </c>
      <c r="E95" s="68">
        <v>4090</v>
      </c>
      <c r="F95" s="68">
        <v>2616500000</v>
      </c>
      <c r="G95" s="68">
        <f t="shared" si="0"/>
        <v>10701485000000</v>
      </c>
      <c r="H95" s="68">
        <v>2607195969110</v>
      </c>
      <c r="I95" s="68">
        <v>6211979098220</v>
      </c>
      <c r="J95" s="71">
        <f t="shared" si="1"/>
        <v>2.1424220459665602</v>
      </c>
    </row>
    <row r="96" spans="1:10" x14ac:dyDescent="0.2">
      <c r="A96" s="162"/>
      <c r="B96" s="162"/>
      <c r="C96" s="163"/>
      <c r="D96" s="49">
        <v>2022</v>
      </c>
      <c r="E96" s="68">
        <v>4340</v>
      </c>
      <c r="F96" s="68">
        <v>2616500000</v>
      </c>
      <c r="G96" s="68">
        <f>E96*F96</f>
        <v>11355610000000</v>
      </c>
      <c r="H96" s="68">
        <v>2870382453570</v>
      </c>
      <c r="I96" s="68">
        <v>6303221394750</v>
      </c>
      <c r="J96" s="71">
        <f>(G96+H96)/I96</f>
        <v>2.2569399934799903</v>
      </c>
    </row>
    <row r="97" spans="1:10" x14ac:dyDescent="0.2">
      <c r="A97" s="162"/>
      <c r="B97" s="162"/>
      <c r="C97" s="163"/>
      <c r="D97" s="49">
        <v>2023</v>
      </c>
      <c r="E97" s="68">
        <v>3860</v>
      </c>
      <c r="F97" s="68">
        <v>2616500000</v>
      </c>
      <c r="G97" s="68">
        <f>E97*F97</f>
        <v>10099690000000</v>
      </c>
      <c r="H97" s="68">
        <v>2555955140200</v>
      </c>
      <c r="I97" s="68">
        <v>6290200424200</v>
      </c>
      <c r="J97" s="71">
        <f>(G97+H97)/I97</f>
        <v>2.0119621453571681</v>
      </c>
    </row>
    <row r="98" spans="1:10" x14ac:dyDescent="0.2">
      <c r="A98" s="164">
        <v>33</v>
      </c>
      <c r="B98" s="164" t="s">
        <v>17</v>
      </c>
      <c r="C98" s="165" t="s">
        <v>18</v>
      </c>
      <c r="D98" s="43">
        <v>2021</v>
      </c>
      <c r="E98" s="74">
        <v>238</v>
      </c>
      <c r="F98" s="74">
        <v>13432475196</v>
      </c>
      <c r="G98" s="74">
        <f t="shared" si="0"/>
        <v>3196929096648</v>
      </c>
      <c r="H98" s="74">
        <v>7003356010710</v>
      </c>
      <c r="I98" s="74">
        <v>8589803354060</v>
      </c>
      <c r="J98" s="75">
        <f t="shared" si="1"/>
        <v>1.1874876160624561</v>
      </c>
    </row>
    <row r="99" spans="1:10" x14ac:dyDescent="0.2">
      <c r="A99" s="164"/>
      <c r="B99" s="164"/>
      <c r="C99" s="165"/>
      <c r="D99" s="43">
        <v>2022</v>
      </c>
      <c r="E99" s="74">
        <v>178</v>
      </c>
      <c r="F99" s="74">
        <v>14117801449</v>
      </c>
      <c r="G99" s="74">
        <f>E99*F99</f>
        <v>2512968657922</v>
      </c>
      <c r="H99" s="74">
        <v>4021242491250</v>
      </c>
      <c r="I99" s="74">
        <v>5878849647510</v>
      </c>
      <c r="J99" s="75">
        <f>(G99+H99)/I99</f>
        <v>1.1114778470205613</v>
      </c>
    </row>
    <row r="100" spans="1:10" x14ac:dyDescent="0.2">
      <c r="A100" s="164"/>
      <c r="B100" s="164"/>
      <c r="C100" s="165"/>
      <c r="D100" s="43">
        <v>2023</v>
      </c>
      <c r="E100" s="74">
        <v>154</v>
      </c>
      <c r="F100" s="74">
        <v>14117801449</v>
      </c>
      <c r="G100" s="74">
        <f>E100*F100</f>
        <v>2174141423146</v>
      </c>
      <c r="H100" s="74">
        <v>3499383441400</v>
      </c>
      <c r="I100" s="74">
        <v>5765817673000</v>
      </c>
      <c r="J100" s="75">
        <f>(G100+H100)/I100</f>
        <v>0.98399311013836144</v>
      </c>
    </row>
    <row r="101" spans="1:10" x14ac:dyDescent="0.2">
      <c r="A101" s="158">
        <v>34</v>
      </c>
      <c r="B101" s="158" t="s">
        <v>19</v>
      </c>
      <c r="C101" s="159" t="s">
        <v>20</v>
      </c>
      <c r="D101" s="46">
        <v>2021</v>
      </c>
      <c r="E101" s="86">
        <v>67</v>
      </c>
      <c r="F101" s="86">
        <v>74274746007</v>
      </c>
      <c r="G101" s="86">
        <f t="shared" si="0"/>
        <v>4976407982469</v>
      </c>
      <c r="H101" s="86">
        <v>51048650347730</v>
      </c>
      <c r="I101" s="86">
        <v>60273444571220</v>
      </c>
      <c r="J101" s="89">
        <f t="shared" si="1"/>
        <v>0.92951479260487524</v>
      </c>
    </row>
    <row r="102" spans="1:10" x14ac:dyDescent="0.2">
      <c r="A102" s="158"/>
      <c r="B102" s="158"/>
      <c r="C102" s="159"/>
      <c r="D102" s="46">
        <v>2022</v>
      </c>
      <c r="E102" s="86">
        <v>161</v>
      </c>
      <c r="F102" s="86">
        <v>371320676795</v>
      </c>
      <c r="G102" s="86">
        <f>E102*F102</f>
        <v>59782628963995</v>
      </c>
      <c r="H102" s="86">
        <v>25994717667990</v>
      </c>
      <c r="I102" s="86">
        <v>69878891307330</v>
      </c>
      <c r="J102" s="89">
        <f>(G102+H102)/I102</f>
        <v>1.2275144185492726</v>
      </c>
    </row>
    <row r="103" spans="1:10" x14ac:dyDescent="0.2">
      <c r="A103" s="158"/>
      <c r="B103" s="158"/>
      <c r="C103" s="159"/>
      <c r="D103" s="46">
        <v>2023</v>
      </c>
      <c r="E103" s="86">
        <v>85</v>
      </c>
      <c r="F103" s="86">
        <v>371320705024</v>
      </c>
      <c r="G103" s="86">
        <f>E103*F103</f>
        <v>31562259927040</v>
      </c>
      <c r="H103" s="86">
        <v>21989939279000</v>
      </c>
      <c r="I103" s="86">
        <v>64721490926400</v>
      </c>
      <c r="J103" s="89">
        <f>(G103+H103)/I103</f>
        <v>0.82742530246929114</v>
      </c>
    </row>
    <row r="104" spans="1:10" x14ac:dyDescent="0.2">
      <c r="A104" s="160">
        <v>35</v>
      </c>
      <c r="B104" s="160" t="s">
        <v>21</v>
      </c>
      <c r="C104" s="161" t="s">
        <v>22</v>
      </c>
      <c r="D104" s="36">
        <v>2021</v>
      </c>
      <c r="E104" s="37">
        <v>27000</v>
      </c>
      <c r="F104" s="37">
        <v>3333333500</v>
      </c>
      <c r="G104" s="37">
        <f t="shared" si="0"/>
        <v>90000004500000</v>
      </c>
      <c r="H104" s="37">
        <v>8145399008590</v>
      </c>
      <c r="I104" s="37">
        <v>34729072965570</v>
      </c>
      <c r="J104" s="40">
        <f t="shared" si="1"/>
        <v>2.8260300413400099</v>
      </c>
    </row>
    <row r="105" spans="1:10" x14ac:dyDescent="0.2">
      <c r="A105" s="160"/>
      <c r="B105" s="160"/>
      <c r="C105" s="161"/>
      <c r="D105" s="36">
        <v>2022</v>
      </c>
      <c r="E105" s="37">
        <v>21000</v>
      </c>
      <c r="F105" s="37">
        <v>3333333500</v>
      </c>
      <c r="G105" s="37">
        <f>E105*F105</f>
        <v>70000003500000</v>
      </c>
      <c r="H105" s="37">
        <v>30364120711260</v>
      </c>
      <c r="I105" s="37">
        <v>61430794528050</v>
      </c>
      <c r="J105" s="40">
        <f>(G105+H105)/I105</f>
        <v>1.6337754538634952</v>
      </c>
    </row>
    <row r="106" spans="1:10" x14ac:dyDescent="0.2">
      <c r="A106" s="160"/>
      <c r="B106" s="160"/>
      <c r="C106" s="161"/>
      <c r="D106" s="36">
        <v>2023</v>
      </c>
      <c r="E106" s="37">
        <v>19900</v>
      </c>
      <c r="F106" s="37">
        <v>3333333500</v>
      </c>
      <c r="G106" s="37">
        <f>E106*F106</f>
        <v>66333336650000</v>
      </c>
      <c r="H106" s="37">
        <v>22568724855600</v>
      </c>
      <c r="I106" s="37">
        <v>53042525166400</v>
      </c>
      <c r="J106" s="40">
        <f>(G106+H106)/I106</f>
        <v>1.6760525866124369</v>
      </c>
    </row>
    <row r="107" spans="1:10" x14ac:dyDescent="0.2">
      <c r="A107" s="156">
        <v>36</v>
      </c>
      <c r="B107" s="156" t="s">
        <v>23</v>
      </c>
      <c r="C107" s="157" t="s">
        <v>24</v>
      </c>
      <c r="D107" s="52">
        <v>2021</v>
      </c>
      <c r="E107" s="56">
        <v>50</v>
      </c>
      <c r="F107" s="56">
        <v>8956361206</v>
      </c>
      <c r="G107" s="56">
        <f t="shared" si="0"/>
        <v>447818060300</v>
      </c>
      <c r="H107" s="56">
        <v>2431647038000</v>
      </c>
      <c r="I107" s="56">
        <v>1206842636000</v>
      </c>
      <c r="J107" s="57">
        <f t="shared" si="1"/>
        <v>2.3859490975922069</v>
      </c>
    </row>
    <row r="108" spans="1:10" x14ac:dyDescent="0.2">
      <c r="A108" s="156"/>
      <c r="B108" s="156"/>
      <c r="C108" s="157"/>
      <c r="D108" s="52">
        <v>2022</v>
      </c>
      <c r="E108" s="56">
        <v>50</v>
      </c>
      <c r="F108" s="56">
        <v>8956361206</v>
      </c>
      <c r="G108" s="56">
        <f>E108*F108</f>
        <v>447818060300</v>
      </c>
      <c r="H108" s="56">
        <v>2190849128000</v>
      </c>
      <c r="I108" s="56">
        <v>905892550000</v>
      </c>
      <c r="J108" s="57">
        <f>(G108+H108)/I108</f>
        <v>2.9127816409352301</v>
      </c>
    </row>
    <row r="109" spans="1:10" x14ac:dyDescent="0.2">
      <c r="A109" s="156"/>
      <c r="B109" s="156"/>
      <c r="C109" s="157"/>
      <c r="D109" s="52">
        <v>2023</v>
      </c>
      <c r="E109" s="56">
        <v>50</v>
      </c>
      <c r="F109" s="56">
        <v>8956361206</v>
      </c>
      <c r="G109" s="56">
        <f>E109*F109</f>
        <v>447818060300</v>
      </c>
      <c r="H109" s="56">
        <v>2303406754000</v>
      </c>
      <c r="I109" s="56">
        <v>976451944000</v>
      </c>
      <c r="J109" s="57">
        <f>(G109+H109)/I109</f>
        <v>2.8175731854551973</v>
      </c>
    </row>
    <row r="110" spans="1:10" x14ac:dyDescent="0.2">
      <c r="A110" s="162">
        <v>37</v>
      </c>
      <c r="B110" s="162" t="s">
        <v>25</v>
      </c>
      <c r="C110" s="163" t="s">
        <v>26</v>
      </c>
      <c r="D110" s="49">
        <v>2021</v>
      </c>
      <c r="E110" s="68">
        <v>50</v>
      </c>
      <c r="F110" s="68">
        <v>21853733792</v>
      </c>
      <c r="G110" s="68">
        <f t="shared" si="0"/>
        <v>1092686689600</v>
      </c>
      <c r="H110" s="68">
        <v>4288918637050</v>
      </c>
      <c r="I110" s="68">
        <v>8156315786910</v>
      </c>
      <c r="J110" s="71">
        <f t="shared" si="1"/>
        <v>0.65980835799502657</v>
      </c>
    </row>
    <row r="111" spans="1:10" x14ac:dyDescent="0.2">
      <c r="A111" s="162"/>
      <c r="B111" s="162"/>
      <c r="C111" s="163"/>
      <c r="D111" s="49">
        <v>2022</v>
      </c>
      <c r="E111" s="68">
        <v>53</v>
      </c>
      <c r="F111" s="68">
        <v>21853733792</v>
      </c>
      <c r="G111" s="68">
        <f>E111*F111</f>
        <v>1158247890976</v>
      </c>
      <c r="H111" s="68">
        <v>4575447377100</v>
      </c>
      <c r="I111" s="68">
        <v>8531912751750</v>
      </c>
      <c r="J111" s="71">
        <f>(G111+H111)/I111</f>
        <v>0.67202928990336297</v>
      </c>
    </row>
    <row r="112" spans="1:10" x14ac:dyDescent="0.2">
      <c r="A112" s="162"/>
      <c r="B112" s="162"/>
      <c r="C112" s="163"/>
      <c r="D112" s="49">
        <v>2023</v>
      </c>
      <c r="E112" s="68">
        <v>60</v>
      </c>
      <c r="F112" s="68">
        <v>21853733792</v>
      </c>
      <c r="G112" s="68">
        <f>E112*F112</f>
        <v>1311224027520</v>
      </c>
      <c r="H112" s="68">
        <v>4848304165000</v>
      </c>
      <c r="I112" s="68">
        <v>8137619055000</v>
      </c>
      <c r="J112" s="71">
        <f>(G112+H112)/I112</f>
        <v>0.75692019384163711</v>
      </c>
    </row>
    <row r="113" spans="1:10" x14ac:dyDescent="0.2">
      <c r="A113" s="164">
        <v>38</v>
      </c>
      <c r="B113" s="164" t="s">
        <v>27</v>
      </c>
      <c r="C113" s="165" t="s">
        <v>28</v>
      </c>
      <c r="D113" s="43">
        <v>2021</v>
      </c>
      <c r="E113" s="74">
        <v>264</v>
      </c>
      <c r="F113" s="74">
        <v>8621173232</v>
      </c>
      <c r="G113" s="74">
        <f t="shared" si="0"/>
        <v>2275989733248</v>
      </c>
      <c r="H113" s="74">
        <v>19554211223860</v>
      </c>
      <c r="I113" s="74">
        <v>23345125040890</v>
      </c>
      <c r="J113" s="75">
        <f t="shared" si="1"/>
        <v>0.93510747613779988</v>
      </c>
    </row>
    <row r="114" spans="1:10" x14ac:dyDescent="0.2">
      <c r="A114" s="164"/>
      <c r="B114" s="164"/>
      <c r="C114" s="165"/>
      <c r="D114" s="43">
        <v>2022</v>
      </c>
      <c r="E114" s="74">
        <v>304</v>
      </c>
      <c r="F114" s="74">
        <v>8621173232</v>
      </c>
      <c r="G114" s="74">
        <f>E114*F114</f>
        <v>2620836662528</v>
      </c>
      <c r="H114" s="74">
        <v>20472357370320</v>
      </c>
      <c r="I114" s="74">
        <v>24461830926990</v>
      </c>
      <c r="J114" s="75">
        <f>(G114+H114)/I114</f>
        <v>0.94405010408963652</v>
      </c>
    </row>
    <row r="115" spans="1:10" x14ac:dyDescent="0.2">
      <c r="A115" s="164"/>
      <c r="B115" s="164"/>
      <c r="C115" s="165"/>
      <c r="D115" s="43">
        <v>2023</v>
      </c>
      <c r="E115" s="74">
        <v>352</v>
      </c>
      <c r="F115" s="74">
        <v>8621173232</v>
      </c>
      <c r="G115" s="74">
        <f>E115*F115</f>
        <v>3034652977664</v>
      </c>
      <c r="H115" s="74">
        <v>24670714807200</v>
      </c>
      <c r="I115" s="74">
        <v>28868830821600</v>
      </c>
      <c r="J115" s="75">
        <f>(G115+H115)/I115</f>
        <v>0.95969829731152523</v>
      </c>
    </row>
    <row r="116" spans="1:10" x14ac:dyDescent="0.2">
      <c r="A116" s="158">
        <v>39</v>
      </c>
      <c r="B116" s="158" t="s">
        <v>29</v>
      </c>
      <c r="C116" s="159" t="s">
        <v>30</v>
      </c>
      <c r="D116" s="46">
        <v>2021</v>
      </c>
      <c r="E116" s="86">
        <v>189</v>
      </c>
      <c r="F116" s="86">
        <v>9244716256</v>
      </c>
      <c r="G116" s="86">
        <f t="shared" si="0"/>
        <v>1747251372384</v>
      </c>
      <c r="H116" s="86">
        <v>1109292094000</v>
      </c>
      <c r="I116" s="86">
        <v>1245705842000</v>
      </c>
      <c r="J116" s="89">
        <f t="shared" si="1"/>
        <v>2.2931123625444152</v>
      </c>
    </row>
    <row r="117" spans="1:10" x14ac:dyDescent="0.2">
      <c r="A117" s="158"/>
      <c r="B117" s="158"/>
      <c r="C117" s="159"/>
      <c r="D117" s="46">
        <v>2022</v>
      </c>
      <c r="E117" s="86">
        <v>172</v>
      </c>
      <c r="F117" s="86">
        <v>9252820991</v>
      </c>
      <c r="G117" s="86">
        <f>E117*F117</f>
        <v>1591485210452</v>
      </c>
      <c r="H117" s="86">
        <v>1279540547000</v>
      </c>
      <c r="I117" s="86">
        <v>1421234992000</v>
      </c>
      <c r="J117" s="89">
        <f>(G117+H117)/I117</f>
        <v>2.0200922251511804</v>
      </c>
    </row>
    <row r="118" spans="1:10" x14ac:dyDescent="0.2">
      <c r="A118" s="158"/>
      <c r="B118" s="158"/>
      <c r="C118" s="159"/>
      <c r="D118" s="46">
        <v>2023</v>
      </c>
      <c r="E118" s="86">
        <v>116</v>
      </c>
      <c r="F118" s="86">
        <v>9252820991</v>
      </c>
      <c r="G118" s="86">
        <f>E118*F118</f>
        <v>1073327234956</v>
      </c>
      <c r="H118" s="86">
        <v>1687824079000</v>
      </c>
      <c r="I118" s="86">
        <v>1844239416000</v>
      </c>
      <c r="J118" s="89">
        <f>(G118+H118)/I118</f>
        <v>1.4971761746339338</v>
      </c>
    </row>
    <row r="119" spans="1:10" x14ac:dyDescent="0.2">
      <c r="A119" s="160">
        <v>40</v>
      </c>
      <c r="B119" s="160" t="s">
        <v>31</v>
      </c>
      <c r="C119" s="161" t="s">
        <v>32</v>
      </c>
      <c r="D119" s="36">
        <v>2021</v>
      </c>
      <c r="E119" s="37">
        <v>276</v>
      </c>
      <c r="F119" s="37">
        <v>7298500000</v>
      </c>
      <c r="G119" s="37">
        <f t="shared" si="0"/>
        <v>2014386000000</v>
      </c>
      <c r="H119" s="37">
        <v>3456723000000</v>
      </c>
      <c r="I119" s="37">
        <v>7234857000000</v>
      </c>
      <c r="J119" s="40">
        <f t="shared" si="1"/>
        <v>0.75621522305140243</v>
      </c>
    </row>
    <row r="120" spans="1:10" x14ac:dyDescent="0.2">
      <c r="A120" s="160"/>
      <c r="B120" s="160"/>
      <c r="C120" s="161"/>
      <c r="D120" s="36">
        <v>2022</v>
      </c>
      <c r="E120" s="37">
        <v>312</v>
      </c>
      <c r="F120" s="37">
        <v>7298500000</v>
      </c>
      <c r="G120" s="37">
        <f>E120*F120</f>
        <v>2277132000000</v>
      </c>
      <c r="H120" s="37">
        <v>4718878000000</v>
      </c>
      <c r="I120" s="37">
        <v>8836089000000</v>
      </c>
      <c r="J120" s="40">
        <f>(G120+H120)/I120</f>
        <v>0.7917541346629714</v>
      </c>
    </row>
    <row r="121" spans="1:10" x14ac:dyDescent="0.2">
      <c r="A121" s="160"/>
      <c r="B121" s="160"/>
      <c r="C121" s="161"/>
      <c r="D121" s="36">
        <v>2023</v>
      </c>
      <c r="E121" s="37">
        <v>388</v>
      </c>
      <c r="F121" s="37">
        <v>7298500000</v>
      </c>
      <c r="G121" s="37">
        <f>E121*F121</f>
        <v>2831818000000</v>
      </c>
      <c r="H121" s="37">
        <v>5185414000000</v>
      </c>
      <c r="I121" s="37">
        <v>9601482000000</v>
      </c>
      <c r="J121" s="40">
        <f>(G121+H121)/I121</f>
        <v>0.83499943029628132</v>
      </c>
    </row>
    <row r="122" spans="1:10" x14ac:dyDescent="0.2">
      <c r="A122" s="156">
        <v>41</v>
      </c>
      <c r="B122" s="156" t="s">
        <v>33</v>
      </c>
      <c r="C122" s="157" t="s">
        <v>34</v>
      </c>
      <c r="D122" s="52">
        <v>2021</v>
      </c>
      <c r="E122" s="56">
        <v>102</v>
      </c>
      <c r="F122" s="56">
        <v>24821230250</v>
      </c>
      <c r="G122" s="56">
        <f t="shared" si="0"/>
        <v>2531765485500</v>
      </c>
      <c r="H122" s="56">
        <v>8770468589170</v>
      </c>
      <c r="I122" s="56">
        <v>15177227365230</v>
      </c>
      <c r="J122" s="57">
        <f t="shared" si="1"/>
        <v>0.74468371611554374</v>
      </c>
    </row>
    <row r="123" spans="1:10" x14ac:dyDescent="0.2">
      <c r="A123" s="156"/>
      <c r="B123" s="156"/>
      <c r="C123" s="157"/>
      <c r="D123" s="52">
        <v>2022</v>
      </c>
      <c r="E123" s="56">
        <v>294</v>
      </c>
      <c r="F123" s="56">
        <v>24821230250</v>
      </c>
      <c r="G123" s="56">
        <f>E123*F123</f>
        <v>7297441693500</v>
      </c>
      <c r="H123" s="56">
        <v>10578322179540</v>
      </c>
      <c r="I123" s="56">
        <v>18595724452560</v>
      </c>
      <c r="J123" s="57">
        <f>(G123+H123)/I123</f>
        <v>0.96128354228109214</v>
      </c>
    </row>
    <row r="124" spans="1:10" x14ac:dyDescent="0.2">
      <c r="A124" s="156"/>
      <c r="B124" s="156"/>
      <c r="C124" s="157"/>
      <c r="D124" s="52">
        <v>2023</v>
      </c>
      <c r="E124" s="56">
        <v>220</v>
      </c>
      <c r="F124" s="56">
        <v>24821230250</v>
      </c>
      <c r="G124" s="56">
        <f>E124*F124</f>
        <v>5460670655000</v>
      </c>
      <c r="H124" s="56">
        <v>12068242401600</v>
      </c>
      <c r="I124" s="56">
        <v>21078859663400</v>
      </c>
      <c r="J124" s="57">
        <f>(G124+H124)/I124</f>
        <v>0.83158735038385867</v>
      </c>
    </row>
    <row r="125" spans="1:10" x14ac:dyDescent="0.2">
      <c r="A125" s="162">
        <v>42</v>
      </c>
      <c r="B125" s="162" t="s">
        <v>35</v>
      </c>
      <c r="C125" s="163" t="s">
        <v>36</v>
      </c>
      <c r="D125" s="49">
        <v>2021</v>
      </c>
      <c r="E125" s="68">
        <v>7950</v>
      </c>
      <c r="F125" s="68">
        <v>5882353000</v>
      </c>
      <c r="G125" s="68">
        <f t="shared" si="0"/>
        <v>46764706350000</v>
      </c>
      <c r="H125" s="68">
        <v>7316270297380</v>
      </c>
      <c r="I125" s="68">
        <v>11830214390990</v>
      </c>
      <c r="J125" s="71">
        <f t="shared" si="1"/>
        <v>4.5714282818550247</v>
      </c>
    </row>
    <row r="126" spans="1:10" x14ac:dyDescent="0.2">
      <c r="A126" s="162"/>
      <c r="B126" s="162"/>
      <c r="C126" s="163"/>
      <c r="D126" s="49">
        <v>2022</v>
      </c>
      <c r="E126" s="68">
        <v>7050</v>
      </c>
      <c r="F126" s="68">
        <v>5882353000</v>
      </c>
      <c r="G126" s="68">
        <f>E126*F126</f>
        <v>41470588650000</v>
      </c>
      <c r="H126" s="68">
        <v>8888012509050</v>
      </c>
      <c r="I126" s="68">
        <v>17579881538280</v>
      </c>
      <c r="J126" s="71">
        <f>(G126+H126)/I126</f>
        <v>2.8645586177241693</v>
      </c>
    </row>
    <row r="127" spans="1:10" x14ac:dyDescent="0.2">
      <c r="A127" s="162"/>
      <c r="B127" s="162"/>
      <c r="C127" s="163"/>
      <c r="D127" s="49">
        <v>2023</v>
      </c>
      <c r="E127" s="68">
        <v>5800</v>
      </c>
      <c r="F127" s="68">
        <v>5882353000</v>
      </c>
      <c r="G127" s="68">
        <f>E127*F127</f>
        <v>34117647400000</v>
      </c>
      <c r="H127" s="68">
        <v>9993524433200</v>
      </c>
      <c r="I127" s="68">
        <v>20205450573000</v>
      </c>
      <c r="J127" s="71">
        <f>(G127+H127)/I127</f>
        <v>2.1831323025354639</v>
      </c>
    </row>
    <row r="128" spans="1:10" x14ac:dyDescent="0.2">
      <c r="A128" s="164">
        <v>43</v>
      </c>
      <c r="B128" s="164" t="s">
        <v>37</v>
      </c>
      <c r="C128" s="165" t="s">
        <v>38</v>
      </c>
      <c r="D128" s="43">
        <v>2021</v>
      </c>
      <c r="E128" s="74">
        <v>384</v>
      </c>
      <c r="F128" s="74">
        <v>7101084801</v>
      </c>
      <c r="G128" s="74">
        <f t="shared" si="0"/>
        <v>2726816563584</v>
      </c>
      <c r="H128" s="74">
        <v>2283953698590</v>
      </c>
      <c r="I128" s="74">
        <v>3190530565870</v>
      </c>
      <c r="J128" s="75">
        <f t="shared" si="1"/>
        <v>1.5705131666111005</v>
      </c>
    </row>
    <row r="129" spans="1:10" x14ac:dyDescent="0.2">
      <c r="A129" s="164"/>
      <c r="B129" s="164"/>
      <c r="C129" s="165"/>
      <c r="D129" s="43">
        <v>2022</v>
      </c>
      <c r="E129" s="74">
        <v>366</v>
      </c>
      <c r="F129" s="74">
        <v>7101084801</v>
      </c>
      <c r="G129" s="74">
        <f>E129*F129</f>
        <v>2598997037166</v>
      </c>
      <c r="H129" s="74">
        <v>2337627142260</v>
      </c>
      <c r="I129" s="74">
        <v>3579860612430</v>
      </c>
      <c r="J129" s="75">
        <f>(G129+H129)/I129</f>
        <v>1.3789989929454356</v>
      </c>
    </row>
    <row r="130" spans="1:10" x14ac:dyDescent="0.2">
      <c r="A130" s="164"/>
      <c r="B130" s="164"/>
      <c r="C130" s="165"/>
      <c r="D130" s="43">
        <v>2023</v>
      </c>
      <c r="E130" s="74">
        <v>376</v>
      </c>
      <c r="F130" s="74">
        <v>7101084801</v>
      </c>
      <c r="G130" s="74">
        <f>E130*F130</f>
        <v>2670007885176</v>
      </c>
      <c r="H130" s="74">
        <v>2526014568000</v>
      </c>
      <c r="I130" s="74">
        <v>4186034221600</v>
      </c>
      <c r="J130" s="75">
        <f>(G130+H130)/I130</f>
        <v>1.2412756748056299</v>
      </c>
    </row>
    <row r="131" spans="1:10" x14ac:dyDescent="0.2">
      <c r="A131" s="158">
        <v>44</v>
      </c>
      <c r="B131" s="158" t="s">
        <v>39</v>
      </c>
      <c r="C131" s="159" t="s">
        <v>40</v>
      </c>
      <c r="D131" s="46">
        <v>2021</v>
      </c>
      <c r="E131" s="86">
        <v>10325</v>
      </c>
      <c r="F131" s="86">
        <v>2703620000</v>
      </c>
      <c r="G131" s="86">
        <f t="shared" si="0"/>
        <v>27914876500000</v>
      </c>
      <c r="H131" s="86">
        <v>3195778572420</v>
      </c>
      <c r="I131" s="86">
        <v>12480850217730</v>
      </c>
      <c r="J131" s="89">
        <f t="shared" si="1"/>
        <v>2.492671134553393</v>
      </c>
    </row>
    <row r="132" spans="1:10" x14ac:dyDescent="0.2">
      <c r="A132" s="158"/>
      <c r="B132" s="158"/>
      <c r="C132" s="159"/>
      <c r="D132" s="46">
        <v>2022</v>
      </c>
      <c r="E132" s="86">
        <v>1620</v>
      </c>
      <c r="F132" s="86">
        <v>13518100000</v>
      </c>
      <c r="G132" s="86">
        <f>E132*F132</f>
        <v>21899322000000</v>
      </c>
      <c r="H132" s="86">
        <v>4461324275070</v>
      </c>
      <c r="I132" s="86">
        <v>19911007177920</v>
      </c>
      <c r="J132" s="89">
        <f>(G132+H132)/I132</f>
        <v>1.3239232972756008</v>
      </c>
    </row>
    <row r="133" spans="1:10" x14ac:dyDescent="0.2">
      <c r="A133" s="158"/>
      <c r="B133" s="158"/>
      <c r="C133" s="159"/>
      <c r="D133" s="46">
        <v>2023</v>
      </c>
      <c r="E133" s="86">
        <v>1335</v>
      </c>
      <c r="F133" s="86">
        <v>13518100000</v>
      </c>
      <c r="G133" s="86">
        <f>E133*F133</f>
        <v>18046663500000</v>
      </c>
      <c r="H133" s="86">
        <v>7059155826800</v>
      </c>
      <c r="I133" s="86">
        <v>25149850756800</v>
      </c>
      <c r="J133" s="89">
        <f>(G133+H133)/I133</f>
        <v>0.99824923692685952</v>
      </c>
    </row>
    <row r="134" spans="1:10" x14ac:dyDescent="0.2">
      <c r="A134" s="160">
        <v>45</v>
      </c>
      <c r="B134" s="160" t="s">
        <v>41</v>
      </c>
      <c r="C134" s="161" t="s">
        <v>42</v>
      </c>
      <c r="D134" s="36">
        <v>2021</v>
      </c>
      <c r="E134" s="37">
        <v>65</v>
      </c>
      <c r="F134" s="37">
        <v>11415812114</v>
      </c>
      <c r="G134" s="37">
        <f t="shared" si="0"/>
        <v>742027787410</v>
      </c>
      <c r="H134" s="37">
        <v>3025292313820</v>
      </c>
      <c r="I134" s="37">
        <v>1450415928400</v>
      </c>
      <c r="J134" s="40">
        <f t="shared" si="1"/>
        <v>2.5974067351741308</v>
      </c>
    </row>
    <row r="135" spans="1:10" x14ac:dyDescent="0.2">
      <c r="A135" s="160"/>
      <c r="B135" s="160"/>
      <c r="C135" s="161"/>
      <c r="D135" s="36">
        <v>2022</v>
      </c>
      <c r="E135" s="37">
        <v>120</v>
      </c>
      <c r="F135" s="37">
        <v>25238221508</v>
      </c>
      <c r="G135" s="37">
        <f>E135*F135</f>
        <v>3028586580960</v>
      </c>
      <c r="H135" s="37">
        <v>1633804147530</v>
      </c>
      <c r="I135" s="37">
        <v>2807115191010</v>
      </c>
      <c r="J135" s="40">
        <f>(G135+H135)/I135</f>
        <v>1.6609189189747757</v>
      </c>
    </row>
    <row r="136" spans="1:10" x14ac:dyDescent="0.2">
      <c r="A136" s="160"/>
      <c r="B136" s="160"/>
      <c r="C136" s="161"/>
      <c r="D136" s="36">
        <v>2023</v>
      </c>
      <c r="E136" s="37">
        <v>50</v>
      </c>
      <c r="F136" s="37">
        <v>25238221508</v>
      </c>
      <c r="G136" s="37">
        <f>E136*F136</f>
        <v>1261911075400</v>
      </c>
      <c r="H136" s="37">
        <v>2191503883800</v>
      </c>
      <c r="I136" s="37">
        <v>3779872696600</v>
      </c>
      <c r="J136" s="40">
        <f>(G136+H136)/I136</f>
        <v>0.91363261051261091</v>
      </c>
    </row>
    <row r="137" spans="1:10" x14ac:dyDescent="0.2">
      <c r="A137" s="156">
        <v>46</v>
      </c>
      <c r="B137" s="156" t="s">
        <v>43</v>
      </c>
      <c r="C137" s="157" t="s">
        <v>44</v>
      </c>
      <c r="D137" s="52">
        <v>2021</v>
      </c>
      <c r="E137" s="56">
        <v>1545</v>
      </c>
      <c r="F137" s="56">
        <v>5210192000</v>
      </c>
      <c r="G137" s="56">
        <f t="shared" si="0"/>
        <v>8049746640000</v>
      </c>
      <c r="H137" s="56">
        <v>40066784231720</v>
      </c>
      <c r="I137" s="56">
        <v>52677378231270</v>
      </c>
      <c r="J137" s="57">
        <f t="shared" si="1"/>
        <v>0.91341924156653231</v>
      </c>
    </row>
    <row r="138" spans="1:10" x14ac:dyDescent="0.2">
      <c r="A138" s="156"/>
      <c r="B138" s="156"/>
      <c r="C138" s="157"/>
      <c r="D138" s="52">
        <v>2022</v>
      </c>
      <c r="E138" s="56">
        <v>2730</v>
      </c>
      <c r="F138" s="56">
        <v>5210192000</v>
      </c>
      <c r="G138" s="56">
        <f>E138*F138</f>
        <v>14223824160000</v>
      </c>
      <c r="H138" s="56">
        <v>35090079090030</v>
      </c>
      <c r="I138" s="56">
        <v>55956587693940</v>
      </c>
      <c r="J138" s="57">
        <f>(G138+H138)/I138</f>
        <v>0.88128860751404625</v>
      </c>
    </row>
    <row r="139" spans="1:10" x14ac:dyDescent="0.2">
      <c r="A139" s="156"/>
      <c r="B139" s="156"/>
      <c r="C139" s="157"/>
      <c r="D139" s="52">
        <v>2023</v>
      </c>
      <c r="E139" s="56">
        <v>1435</v>
      </c>
      <c r="F139" s="56">
        <v>5210192000</v>
      </c>
      <c r="G139" s="56">
        <f>E139*F139</f>
        <v>7476625520000</v>
      </c>
      <c r="H139" s="56">
        <v>26733860076000</v>
      </c>
      <c r="I139" s="56">
        <v>47941776806000</v>
      </c>
      <c r="J139" s="57">
        <f>(G139+H139)/I139</f>
        <v>0.71358401534501525</v>
      </c>
    </row>
    <row r="140" spans="1:10" x14ac:dyDescent="0.2">
      <c r="A140" s="162">
        <v>47</v>
      </c>
      <c r="B140" s="162" t="s">
        <v>45</v>
      </c>
      <c r="C140" s="163" t="s">
        <v>46</v>
      </c>
      <c r="D140" s="49">
        <v>2021</v>
      </c>
      <c r="E140" s="68">
        <v>750</v>
      </c>
      <c r="F140" s="68">
        <v>870701000</v>
      </c>
      <c r="G140" s="68">
        <f t="shared" si="0"/>
        <v>653025750000</v>
      </c>
      <c r="H140" s="68">
        <v>156202859070</v>
      </c>
      <c r="I140" s="68">
        <v>2614188297650</v>
      </c>
      <c r="J140" s="71">
        <f t="shared" si="1"/>
        <v>0.3095525329210021</v>
      </c>
    </row>
    <row r="141" spans="1:10" x14ac:dyDescent="0.2">
      <c r="A141" s="162"/>
      <c r="B141" s="162"/>
      <c r="C141" s="163"/>
      <c r="D141" s="49">
        <v>2022</v>
      </c>
      <c r="E141" s="68">
        <v>815</v>
      </c>
      <c r="F141" s="68">
        <v>999053167</v>
      </c>
      <c r="G141" s="68">
        <f>E141*F141</f>
        <v>814228331105</v>
      </c>
      <c r="H141" s="68">
        <v>150339186720</v>
      </c>
      <c r="I141" s="68">
        <v>3412632241890</v>
      </c>
      <c r="J141" s="71">
        <f>(G141+H141)/I141</f>
        <v>0.28264619491809018</v>
      </c>
    </row>
    <row r="142" spans="1:10" x14ac:dyDescent="0.2">
      <c r="A142" s="162"/>
      <c r="B142" s="162"/>
      <c r="C142" s="163"/>
      <c r="D142" s="49">
        <v>2023</v>
      </c>
      <c r="E142" s="68">
        <v>690</v>
      </c>
      <c r="F142" s="68">
        <v>999053167</v>
      </c>
      <c r="G142" s="68">
        <f>E142*F142</f>
        <v>689346685230</v>
      </c>
      <c r="H142" s="68">
        <v>232407390600</v>
      </c>
      <c r="I142" s="68">
        <v>3491117183400</v>
      </c>
      <c r="J142" s="71">
        <f>(G142+H142)/I142</f>
        <v>0.26402839761806662</v>
      </c>
    </row>
    <row r="143" spans="1:10" x14ac:dyDescent="0.2">
      <c r="A143" s="164">
        <v>48</v>
      </c>
      <c r="B143" s="164" t="s">
        <v>47</v>
      </c>
      <c r="C143" s="165" t="s">
        <v>48</v>
      </c>
      <c r="D143" s="43">
        <v>2021</v>
      </c>
      <c r="E143" s="74">
        <v>20400</v>
      </c>
      <c r="F143" s="74">
        <v>1129925000</v>
      </c>
      <c r="G143" s="74">
        <f t="shared" si="0"/>
        <v>23050470000000</v>
      </c>
      <c r="H143" s="74">
        <v>6630983600000</v>
      </c>
      <c r="I143" s="74">
        <v>23777230530000</v>
      </c>
      <c r="J143" s="75">
        <f t="shared" si="1"/>
        <v>1.2483141618428006</v>
      </c>
    </row>
    <row r="144" spans="1:10" x14ac:dyDescent="0.2">
      <c r="A144" s="164"/>
      <c r="B144" s="164"/>
      <c r="C144" s="165"/>
      <c r="D144" s="43">
        <v>2022</v>
      </c>
      <c r="E144" s="74">
        <v>39025</v>
      </c>
      <c r="F144" s="74">
        <v>1129925000</v>
      </c>
      <c r="G144" s="74">
        <f>E144*F144</f>
        <v>44095323125000</v>
      </c>
      <c r="H144" s="74">
        <v>10741696290000</v>
      </c>
      <c r="I144" s="74">
        <v>41107555890000</v>
      </c>
      <c r="J144" s="75">
        <f>(G144+H144)/I144</f>
        <v>1.3339888063824268</v>
      </c>
    </row>
    <row r="145" spans="1:10" x14ac:dyDescent="0.2">
      <c r="A145" s="164"/>
      <c r="B145" s="164"/>
      <c r="C145" s="165"/>
      <c r="D145" s="43">
        <v>2023</v>
      </c>
      <c r="E145" s="74">
        <v>25650</v>
      </c>
      <c r="F145" s="74">
        <v>1129925000</v>
      </c>
      <c r="G145" s="74">
        <f>E145*F145</f>
        <v>28982576250000</v>
      </c>
      <c r="H145" s="74">
        <v>6149327800000</v>
      </c>
      <c r="I145" s="74">
        <v>33692843800000</v>
      </c>
      <c r="J145" s="75">
        <f>(G145+H145)/I145</f>
        <v>1.0427111542896834</v>
      </c>
    </row>
    <row r="146" spans="1:10" x14ac:dyDescent="0.2">
      <c r="A146" s="158">
        <v>49</v>
      </c>
      <c r="B146" s="158" t="s">
        <v>49</v>
      </c>
      <c r="C146" s="159" t="s">
        <v>50</v>
      </c>
      <c r="D146" s="46">
        <v>2021</v>
      </c>
      <c r="E146" s="86">
        <v>264</v>
      </c>
      <c r="F146" s="86">
        <v>5000000000</v>
      </c>
      <c r="G146" s="86">
        <f t="shared" si="0"/>
        <v>1320000000000</v>
      </c>
      <c r="H146" s="86">
        <v>474643759770</v>
      </c>
      <c r="I146" s="86">
        <v>1886241520890</v>
      </c>
      <c r="J146" s="89">
        <f t="shared" si="1"/>
        <v>0.95143900709131846</v>
      </c>
    </row>
    <row r="147" spans="1:10" x14ac:dyDescent="0.2">
      <c r="A147" s="158"/>
      <c r="B147" s="158"/>
      <c r="C147" s="159"/>
      <c r="D147" s="46">
        <v>2022</v>
      </c>
      <c r="E147" s="86">
        <v>400</v>
      </c>
      <c r="F147" s="86">
        <v>5000000000</v>
      </c>
      <c r="G147" s="86">
        <f>E147*F147</f>
        <v>2000000000000</v>
      </c>
      <c r="H147" s="86">
        <v>735613151220</v>
      </c>
      <c r="I147" s="86">
        <v>2649775623300</v>
      </c>
      <c r="J147" s="89">
        <f>(G147+H147)/I147</f>
        <v>1.0323942628067122</v>
      </c>
    </row>
    <row r="148" spans="1:10" x14ac:dyDescent="0.2">
      <c r="A148" s="158"/>
      <c r="B148" s="158"/>
      <c r="C148" s="159"/>
      <c r="D148" s="46">
        <v>2023</v>
      </c>
      <c r="E148" s="86">
        <v>368</v>
      </c>
      <c r="F148" s="86">
        <v>5000000000</v>
      </c>
      <c r="G148" s="86">
        <f>E148*F148</f>
        <v>1840000000000</v>
      </c>
      <c r="H148" s="86">
        <v>942416906200</v>
      </c>
      <c r="I148" s="86">
        <v>3088263024000</v>
      </c>
      <c r="J148" s="89">
        <f>(G148+H148)/I148</f>
        <v>0.9009650034912311</v>
      </c>
    </row>
    <row r="149" spans="1:10" x14ac:dyDescent="0.2">
      <c r="A149" s="160">
        <v>50</v>
      </c>
      <c r="B149" s="160" t="s">
        <v>51</v>
      </c>
      <c r="C149" s="161" t="s">
        <v>52</v>
      </c>
      <c r="D149" s="36">
        <v>2021</v>
      </c>
      <c r="E149" s="37">
        <v>56</v>
      </c>
      <c r="F149" s="37">
        <v>4049616328</v>
      </c>
      <c r="G149" s="37">
        <f t="shared" si="0"/>
        <v>226778514368</v>
      </c>
      <c r="H149" s="37">
        <v>1447437351300</v>
      </c>
      <c r="I149" s="37">
        <v>1949670015570</v>
      </c>
      <c r="J149" s="40">
        <f t="shared" si="1"/>
        <v>0.85871755337968358</v>
      </c>
    </row>
    <row r="150" spans="1:10" x14ac:dyDescent="0.2">
      <c r="A150" s="160"/>
      <c r="B150" s="160"/>
      <c r="C150" s="161"/>
      <c r="D150" s="36">
        <v>2022</v>
      </c>
      <c r="E150" s="37">
        <v>68</v>
      </c>
      <c r="F150" s="37">
        <v>4049616328</v>
      </c>
      <c r="G150" s="37">
        <f>E150*F150</f>
        <v>275373910304</v>
      </c>
      <c r="H150" s="37">
        <v>1628767065690</v>
      </c>
      <c r="I150" s="37">
        <v>2082653569620</v>
      </c>
      <c r="J150" s="40">
        <f>(G150+H150)/I150</f>
        <v>0.91428598772739178</v>
      </c>
    </row>
    <row r="151" spans="1:10" x14ac:dyDescent="0.2">
      <c r="A151" s="160"/>
      <c r="B151" s="160"/>
      <c r="C151" s="161"/>
      <c r="D151" s="36">
        <v>2023</v>
      </c>
      <c r="E151" s="37">
        <v>62</v>
      </c>
      <c r="F151" s="37">
        <v>4049616328</v>
      </c>
      <c r="G151" s="37">
        <f>E151*F151</f>
        <v>251076212336</v>
      </c>
      <c r="H151" s="37">
        <v>1627811108000</v>
      </c>
      <c r="I151" s="37">
        <v>1994645283400</v>
      </c>
      <c r="J151" s="40">
        <f>(G151+H151)/I151</f>
        <v>0.94196563969174352</v>
      </c>
    </row>
    <row r="152" spans="1:10" x14ac:dyDescent="0.2">
      <c r="A152" s="156">
        <v>51</v>
      </c>
      <c r="B152" s="156" t="s">
        <v>53</v>
      </c>
      <c r="C152" s="157" t="s">
        <v>54</v>
      </c>
      <c r="D152" s="52">
        <v>2021</v>
      </c>
      <c r="E152" s="56">
        <v>3590</v>
      </c>
      <c r="F152" s="56">
        <v>1227271952</v>
      </c>
      <c r="G152" s="56">
        <f t="shared" si="0"/>
        <v>4405906307680</v>
      </c>
      <c r="H152" s="56">
        <v>823903822060</v>
      </c>
      <c r="I152" s="56">
        <v>3677670664530</v>
      </c>
      <c r="J152" s="57">
        <f t="shared" si="1"/>
        <v>1.4220441705615205</v>
      </c>
    </row>
    <row r="153" spans="1:10" x14ac:dyDescent="0.2">
      <c r="A153" s="156"/>
      <c r="B153" s="156"/>
      <c r="C153" s="157"/>
      <c r="D153" s="52">
        <v>2022</v>
      </c>
      <c r="E153" s="56">
        <v>7625</v>
      </c>
      <c r="F153" s="56">
        <v>1227271952</v>
      </c>
      <c r="G153" s="56">
        <f>E153*F153</f>
        <v>9357948634000</v>
      </c>
      <c r="H153" s="56">
        <v>876310911270</v>
      </c>
      <c r="I153" s="56">
        <v>4772948794470</v>
      </c>
      <c r="J153" s="57">
        <f>(G153+H153)/I153</f>
        <v>2.1442215255121835</v>
      </c>
    </row>
    <row r="154" spans="1:10" x14ac:dyDescent="0.2">
      <c r="A154" s="156"/>
      <c r="B154" s="156"/>
      <c r="C154" s="157"/>
      <c r="D154" s="52">
        <v>2023</v>
      </c>
      <c r="E154" s="56">
        <v>4632</v>
      </c>
      <c r="F154" s="56">
        <v>1227271952</v>
      </c>
      <c r="G154" s="56">
        <f>E154*F154</f>
        <v>5684723681664</v>
      </c>
      <c r="H154" s="56">
        <v>873377936200</v>
      </c>
      <c r="I154" s="56">
        <v>3534310010000</v>
      </c>
      <c r="J154" s="57">
        <f>(G154+H154)/I154</f>
        <v>1.8555535873504203</v>
      </c>
    </row>
    <row r="155" spans="1:10" x14ac:dyDescent="0.2">
      <c r="A155" s="162">
        <v>52</v>
      </c>
      <c r="B155" s="162" t="s">
        <v>55</v>
      </c>
      <c r="C155" s="163" t="s">
        <v>56</v>
      </c>
      <c r="D155" s="49">
        <v>2021</v>
      </c>
      <c r="E155" s="68">
        <v>1090</v>
      </c>
      <c r="F155" s="68">
        <v>1750026639</v>
      </c>
      <c r="G155" s="68">
        <f t="shared" si="0"/>
        <v>1907529036510</v>
      </c>
      <c r="H155" s="68">
        <v>121753067000</v>
      </c>
      <c r="I155" s="68">
        <v>2534909742950</v>
      </c>
      <c r="J155" s="71">
        <f t="shared" si="1"/>
        <v>0.80053426326273214</v>
      </c>
    </row>
    <row r="156" spans="1:10" x14ac:dyDescent="0.2">
      <c r="A156" s="162"/>
      <c r="B156" s="162"/>
      <c r="C156" s="163"/>
      <c r="D156" s="49">
        <v>2022</v>
      </c>
      <c r="E156" s="68">
        <v>1195</v>
      </c>
      <c r="F156" s="68">
        <v>1750026639</v>
      </c>
      <c r="G156" s="68">
        <f>E156*F156</f>
        <v>2091281833605</v>
      </c>
      <c r="H156" s="68">
        <v>387463233510</v>
      </c>
      <c r="I156" s="68">
        <v>3285174587040</v>
      </c>
      <c r="J156" s="71">
        <f>(G156+H156)/I156</f>
        <v>0.75452460788344067</v>
      </c>
    </row>
    <row r="157" spans="1:10" x14ac:dyDescent="0.2">
      <c r="A157" s="162"/>
      <c r="B157" s="162"/>
      <c r="C157" s="163"/>
      <c r="D157" s="49">
        <v>2023</v>
      </c>
      <c r="E157" s="68">
        <v>1210</v>
      </c>
      <c r="F157" s="68">
        <v>1750026639</v>
      </c>
      <c r="G157" s="68">
        <f>E157*F157</f>
        <v>2117532233190</v>
      </c>
      <c r="H157" s="68">
        <v>558301205000</v>
      </c>
      <c r="I157" s="68">
        <v>3804848909400</v>
      </c>
      <c r="J157" s="71">
        <f>(G157+H157)/I157</f>
        <v>0.70326930238393137</v>
      </c>
    </row>
    <row r="158" spans="1:10" x14ac:dyDescent="0.2">
      <c r="A158" s="164">
        <v>53</v>
      </c>
      <c r="B158" s="164" t="s">
        <v>57</v>
      </c>
      <c r="C158" s="165" t="s">
        <v>58</v>
      </c>
      <c r="D158" s="43">
        <v>2021</v>
      </c>
      <c r="E158" s="74">
        <v>3700</v>
      </c>
      <c r="F158" s="74">
        <v>3555600000</v>
      </c>
      <c r="G158" s="74">
        <f t="shared" si="0"/>
        <v>13155720000000</v>
      </c>
      <c r="H158" s="74">
        <v>2482042774940</v>
      </c>
      <c r="I158" s="74">
        <v>8227387750230</v>
      </c>
      <c r="J158" s="75">
        <f t="shared" si="1"/>
        <v>1.9006959741872917</v>
      </c>
    </row>
    <row r="159" spans="1:10" x14ac:dyDescent="0.2">
      <c r="A159" s="164"/>
      <c r="B159" s="164"/>
      <c r="C159" s="165"/>
      <c r="D159" s="43">
        <v>2022</v>
      </c>
      <c r="E159" s="74">
        <v>6975</v>
      </c>
      <c r="F159" s="74">
        <v>3555600000</v>
      </c>
      <c r="G159" s="74">
        <f>E159*F159</f>
        <v>24800310000000</v>
      </c>
      <c r="H159" s="74">
        <v>2614756202100</v>
      </c>
      <c r="I159" s="74">
        <v>11438142281010</v>
      </c>
      <c r="J159" s="75">
        <f>(G159+H159)/I159</f>
        <v>2.3968110842278509</v>
      </c>
    </row>
    <row r="160" spans="1:10" x14ac:dyDescent="0.2">
      <c r="A160" s="164"/>
      <c r="B160" s="164"/>
      <c r="C160" s="165"/>
      <c r="D160" s="43">
        <v>2023</v>
      </c>
      <c r="E160" s="74">
        <v>5650</v>
      </c>
      <c r="F160" s="74">
        <v>3555600000</v>
      </c>
      <c r="G160" s="74">
        <f>E160*F160</f>
        <v>20089140000000</v>
      </c>
      <c r="H160" s="74">
        <v>2451889209000</v>
      </c>
      <c r="I160" s="74">
        <v>11471090215200</v>
      </c>
      <c r="J160" s="75">
        <f>(G160+H160)/I160</f>
        <v>1.9650293726337844</v>
      </c>
    </row>
    <row r="161" spans="1:10" x14ac:dyDescent="0.2">
      <c r="A161" s="158">
        <v>54</v>
      </c>
      <c r="B161" s="158" t="s">
        <v>59</v>
      </c>
      <c r="C161" s="159" t="s">
        <v>60</v>
      </c>
      <c r="D161" s="46">
        <v>2021</v>
      </c>
      <c r="E161" s="86">
        <v>466</v>
      </c>
      <c r="F161" s="86">
        <v>25136231252</v>
      </c>
      <c r="G161" s="86">
        <f t="shared" si="0"/>
        <v>11713483763432</v>
      </c>
      <c r="H161" s="86">
        <v>63566395365060</v>
      </c>
      <c r="I161" s="86">
        <v>81109026663530</v>
      </c>
      <c r="J161" s="89">
        <f t="shared" si="1"/>
        <v>0.92813195060003073</v>
      </c>
    </row>
    <row r="162" spans="1:10" x14ac:dyDescent="0.2">
      <c r="A162" s="158"/>
      <c r="B162" s="158"/>
      <c r="C162" s="159"/>
      <c r="D162" s="46">
        <v>2022</v>
      </c>
      <c r="E162" s="86">
        <v>1015</v>
      </c>
      <c r="F162" s="86">
        <v>25136231252</v>
      </c>
      <c r="G162" s="86">
        <f>E162*F162</f>
        <v>25513274720780</v>
      </c>
      <c r="H162" s="86">
        <v>80720897820570</v>
      </c>
      <c r="I162" s="86">
        <v>107929773710820</v>
      </c>
      <c r="J162" s="89">
        <f>(G162+H162)/I162</f>
        <v>0.98428977370032222</v>
      </c>
    </row>
    <row r="163" spans="1:10" x14ac:dyDescent="0.2">
      <c r="A163" s="158"/>
      <c r="B163" s="158"/>
      <c r="C163" s="159"/>
      <c r="D163" s="46">
        <v>2023</v>
      </c>
      <c r="E163" s="86">
        <v>1155</v>
      </c>
      <c r="F163" s="86">
        <v>25136231252</v>
      </c>
      <c r="G163" s="86">
        <f>E163*F163</f>
        <v>29032347096060</v>
      </c>
      <c r="H163" s="86">
        <v>83787092265800</v>
      </c>
      <c r="I163" s="86">
        <v>115012070542600</v>
      </c>
      <c r="J163" s="89">
        <f>(G163+H163)/I163</f>
        <v>0.98093564292516711</v>
      </c>
    </row>
    <row r="164" spans="1:10" x14ac:dyDescent="0.2">
      <c r="A164" s="160">
        <v>55</v>
      </c>
      <c r="B164" s="160" t="s">
        <v>61</v>
      </c>
      <c r="C164" s="161" t="s">
        <v>62</v>
      </c>
      <c r="D164" s="36">
        <v>2021</v>
      </c>
      <c r="E164" s="37">
        <v>1750</v>
      </c>
      <c r="F164" s="37">
        <v>2206312500</v>
      </c>
      <c r="G164" s="37">
        <f t="shared" si="0"/>
        <v>3861046875000</v>
      </c>
      <c r="H164" s="37">
        <v>333333129780</v>
      </c>
      <c r="I164" s="37">
        <v>2339845849520</v>
      </c>
      <c r="J164" s="40">
        <f t="shared" si="1"/>
        <v>1.792588176541819</v>
      </c>
    </row>
    <row r="165" spans="1:10" x14ac:dyDescent="0.2">
      <c r="A165" s="160"/>
      <c r="B165" s="160"/>
      <c r="C165" s="161"/>
      <c r="D165" s="36">
        <v>2022</v>
      </c>
      <c r="E165" s="37">
        <v>1590</v>
      </c>
      <c r="F165" s="37">
        <v>2206312500</v>
      </c>
      <c r="G165" s="37">
        <f>E165*F165</f>
        <v>3508036875000</v>
      </c>
      <c r="H165" s="37">
        <v>324571130100</v>
      </c>
      <c r="I165" s="37">
        <v>2638931818950</v>
      </c>
      <c r="J165" s="40">
        <f>(G165+H165)/I165</f>
        <v>1.4523330908279963</v>
      </c>
    </row>
    <row r="166" spans="1:10" x14ac:dyDescent="0.2">
      <c r="A166" s="160"/>
      <c r="B166" s="160"/>
      <c r="C166" s="161"/>
      <c r="D166" s="36">
        <v>2023</v>
      </c>
      <c r="E166" s="37">
        <v>1720</v>
      </c>
      <c r="F166" s="37">
        <v>2206312500</v>
      </c>
      <c r="G166" s="37">
        <f>E166*F166</f>
        <v>3794857500000</v>
      </c>
      <c r="H166" s="37">
        <v>1070410633600</v>
      </c>
      <c r="I166" s="37">
        <v>3645371422000</v>
      </c>
      <c r="J166" s="40">
        <f>(G166+H166)/I166</f>
        <v>1.3346426386726635</v>
      </c>
    </row>
    <row r="167" spans="1:10" x14ac:dyDescent="0.2">
      <c r="A167" s="156">
        <v>56</v>
      </c>
      <c r="B167" s="156" t="s">
        <v>63</v>
      </c>
      <c r="C167" s="157" t="s">
        <v>64</v>
      </c>
      <c r="D167" s="52">
        <v>2021</v>
      </c>
      <c r="E167" s="56">
        <v>1375</v>
      </c>
      <c r="F167" s="56">
        <v>24241508195</v>
      </c>
      <c r="G167" s="56">
        <f t="shared" si="0"/>
        <v>33332073768125</v>
      </c>
      <c r="H167" s="56">
        <v>60305367388880</v>
      </c>
      <c r="I167" s="56">
        <v>107181240831540</v>
      </c>
      <c r="J167" s="57">
        <f t="shared" si="1"/>
        <v>0.87363647248848142</v>
      </c>
    </row>
    <row r="168" spans="1:10" x14ac:dyDescent="0.2">
      <c r="A168" s="156"/>
      <c r="B168" s="156"/>
      <c r="C168" s="157"/>
      <c r="D168" s="52">
        <v>2022</v>
      </c>
      <c r="E168" s="56">
        <v>1760</v>
      </c>
      <c r="F168" s="56">
        <v>24241508195</v>
      </c>
      <c r="G168" s="56">
        <f>E168*F168</f>
        <v>42665054423200</v>
      </c>
      <c r="H168" s="56">
        <v>58435601086080</v>
      </c>
      <c r="I168" s="56">
        <v>112023969919740</v>
      </c>
      <c r="J168" s="57">
        <f>(G168+H168)/I168</f>
        <v>0.90249127558784026</v>
      </c>
    </row>
    <row r="169" spans="1:10" x14ac:dyDescent="0.2">
      <c r="A169" s="156"/>
      <c r="B169" s="156"/>
      <c r="C169" s="157"/>
      <c r="D169" s="52">
        <v>2023</v>
      </c>
      <c r="E169" s="56">
        <v>1130</v>
      </c>
      <c r="F169" s="56">
        <v>24241508195</v>
      </c>
      <c r="G169" s="56">
        <f>E169*F169</f>
        <v>27392904260350</v>
      </c>
      <c r="H169" s="56">
        <v>47106060386000</v>
      </c>
      <c r="I169" s="56">
        <v>101628272422600</v>
      </c>
      <c r="J169" s="57">
        <f>(G169+H169)/I169</f>
        <v>0.73305353786357375</v>
      </c>
    </row>
    <row r="170" spans="1:10" x14ac:dyDescent="0.2">
      <c r="A170" s="162">
        <v>57</v>
      </c>
      <c r="B170" s="162" t="s">
        <v>65</v>
      </c>
      <c r="C170" s="163" t="s">
        <v>66</v>
      </c>
      <c r="D170" s="49">
        <v>2021</v>
      </c>
      <c r="E170" s="68">
        <v>196</v>
      </c>
      <c r="F170" s="68">
        <v>600000000</v>
      </c>
      <c r="G170" s="68">
        <f t="shared" si="0"/>
        <v>117600000000</v>
      </c>
      <c r="H170" s="68">
        <v>24585179000</v>
      </c>
      <c r="I170" s="68">
        <v>64597186000</v>
      </c>
      <c r="J170" s="71">
        <f t="shared" si="1"/>
        <v>2.2011048437930407</v>
      </c>
    </row>
    <row r="171" spans="1:10" x14ac:dyDescent="0.2">
      <c r="A171" s="162"/>
      <c r="B171" s="162"/>
      <c r="C171" s="163"/>
      <c r="D171" s="49">
        <v>2022</v>
      </c>
      <c r="E171" s="68">
        <v>258</v>
      </c>
      <c r="F171" s="68">
        <v>600000000</v>
      </c>
      <c r="G171" s="68">
        <f>E171*F171</f>
        <v>154800000000</v>
      </c>
      <c r="H171" s="68">
        <v>60980287000</v>
      </c>
      <c r="I171" s="68">
        <v>71631767000</v>
      </c>
      <c r="J171" s="71">
        <f>(G171+H171)/I171</f>
        <v>3.0123546582342442</v>
      </c>
    </row>
    <row r="172" spans="1:10" x14ac:dyDescent="0.2">
      <c r="A172" s="162"/>
      <c r="B172" s="162"/>
      <c r="C172" s="163"/>
      <c r="D172" s="49">
        <v>2023</v>
      </c>
      <c r="E172" s="68">
        <v>360</v>
      </c>
      <c r="F172" s="68">
        <v>1200000000</v>
      </c>
      <c r="G172" s="68">
        <f>E172*F172</f>
        <v>432000000000</v>
      </c>
      <c r="H172" s="68">
        <v>7838409000</v>
      </c>
      <c r="I172" s="68">
        <v>251200338000</v>
      </c>
      <c r="J172" s="71">
        <f>(G172+H172)/I172</f>
        <v>1.7509467244427035</v>
      </c>
    </row>
    <row r="173" spans="1:10" x14ac:dyDescent="0.2">
      <c r="A173" s="164">
        <v>58</v>
      </c>
      <c r="B173" s="164" t="s">
        <v>67</v>
      </c>
      <c r="C173" s="165" t="s">
        <v>68</v>
      </c>
      <c r="D173" s="43">
        <v>2021</v>
      </c>
      <c r="E173" s="74">
        <v>402</v>
      </c>
      <c r="F173" s="74">
        <v>5417063153</v>
      </c>
      <c r="G173" s="74">
        <f t="shared" si="0"/>
        <v>2177659387506</v>
      </c>
      <c r="H173" s="74">
        <v>664700353010</v>
      </c>
      <c r="I173" s="74">
        <v>2300839860500</v>
      </c>
      <c r="J173" s="75">
        <f t="shared" si="1"/>
        <v>1.2353574837226269</v>
      </c>
    </row>
    <row r="174" spans="1:10" x14ac:dyDescent="0.2">
      <c r="A174" s="164"/>
      <c r="B174" s="164"/>
      <c r="C174" s="165"/>
      <c r="D174" s="43">
        <v>2022</v>
      </c>
      <c r="E174" s="74">
        <v>605</v>
      </c>
      <c r="F174" s="74">
        <v>5417063153</v>
      </c>
      <c r="G174" s="74">
        <f>E174*F174</f>
        <v>3277323207565</v>
      </c>
      <c r="H174" s="74">
        <v>521273277090</v>
      </c>
      <c r="I174" s="74">
        <v>2792548739790</v>
      </c>
      <c r="J174" s="75">
        <f>(G174+H174)/I174</f>
        <v>1.3602614810370883</v>
      </c>
    </row>
    <row r="175" spans="1:10" x14ac:dyDescent="0.2">
      <c r="A175" s="164"/>
      <c r="B175" s="164"/>
      <c r="C175" s="165"/>
      <c r="D175" s="43">
        <v>2023</v>
      </c>
      <c r="E175" s="74">
        <v>505</v>
      </c>
      <c r="F175" s="74">
        <v>5417063153</v>
      </c>
      <c r="G175" s="74">
        <f>E175*F175</f>
        <v>2735616892265</v>
      </c>
      <c r="H175" s="74">
        <v>542893751400</v>
      </c>
      <c r="I175" s="74">
        <v>3139628307200</v>
      </c>
      <c r="J175" s="75">
        <f>(G175+H175)/I175</f>
        <v>1.0442352797452188</v>
      </c>
    </row>
    <row r="176" spans="1:10" x14ac:dyDescent="0.2">
      <c r="A176" s="158">
        <v>59</v>
      </c>
      <c r="B176" s="158" t="s">
        <v>69</v>
      </c>
      <c r="C176" s="159" t="s">
        <v>70</v>
      </c>
      <c r="D176" s="46">
        <v>2021</v>
      </c>
      <c r="E176" s="86">
        <v>2710</v>
      </c>
      <c r="F176" s="86">
        <v>11487209350</v>
      </c>
      <c r="G176" s="86">
        <f t="shared" si="0"/>
        <v>31130337338500</v>
      </c>
      <c r="H176" s="86">
        <v>11869979000000</v>
      </c>
      <c r="I176" s="86">
        <v>36123703000000</v>
      </c>
      <c r="J176" s="89">
        <f t="shared" si="1"/>
        <v>1.1903629131958038</v>
      </c>
    </row>
    <row r="177" spans="1:10" x14ac:dyDescent="0.2">
      <c r="A177" s="158"/>
      <c r="B177" s="158"/>
      <c r="C177" s="159"/>
      <c r="D177" s="46">
        <v>2022</v>
      </c>
      <c r="E177" s="86">
        <v>3690</v>
      </c>
      <c r="F177" s="86">
        <v>11487209350</v>
      </c>
      <c r="G177" s="86">
        <f>E177*F177</f>
        <v>42387802501500</v>
      </c>
      <c r="H177" s="86">
        <v>16443161000000</v>
      </c>
      <c r="I177" s="86">
        <v>45359207000000</v>
      </c>
      <c r="J177" s="89">
        <f>(G177+H177)/I177</f>
        <v>1.297001587825378</v>
      </c>
    </row>
    <row r="178" spans="1:10" x14ac:dyDescent="0.2">
      <c r="A178" s="158"/>
      <c r="B178" s="158"/>
      <c r="C178" s="159"/>
      <c r="D178" s="46">
        <v>2023</v>
      </c>
      <c r="E178" s="86">
        <v>2440</v>
      </c>
      <c r="F178" s="86">
        <v>11487209350</v>
      </c>
      <c r="G178" s="86">
        <f>E178*F178</f>
        <v>28028790814000</v>
      </c>
      <c r="H178" s="86">
        <v>17201993000000</v>
      </c>
      <c r="I178" s="86">
        <v>38765189000000</v>
      </c>
      <c r="J178" s="89">
        <f>(G178+H178)/I178</f>
        <v>1.1667886828566734</v>
      </c>
    </row>
    <row r="179" spans="1:10" x14ac:dyDescent="0.2">
      <c r="A179" s="160">
        <v>60</v>
      </c>
      <c r="B179" s="160" t="s">
        <v>71</v>
      </c>
      <c r="C179" s="161" t="s">
        <v>72</v>
      </c>
      <c r="D179" s="36">
        <v>2021</v>
      </c>
      <c r="E179" s="37">
        <v>2170</v>
      </c>
      <c r="F179" s="37">
        <v>1008605000</v>
      </c>
      <c r="G179" s="37">
        <f t="shared" si="0"/>
        <v>2188672850000</v>
      </c>
      <c r="H179" s="37">
        <v>3888760510000</v>
      </c>
      <c r="I179" s="37">
        <v>7602142720000</v>
      </c>
      <c r="J179" s="40">
        <f t="shared" si="1"/>
        <v>0.79943689349731129</v>
      </c>
    </row>
    <row r="180" spans="1:10" x14ac:dyDescent="0.2">
      <c r="A180" s="160"/>
      <c r="B180" s="160"/>
      <c r="C180" s="161"/>
      <c r="D180" s="36">
        <v>2022</v>
      </c>
      <c r="E180" s="37">
        <v>4330</v>
      </c>
      <c r="F180" s="37">
        <v>1008605000</v>
      </c>
      <c r="G180" s="37">
        <f>E180*F180</f>
        <v>4367259650000</v>
      </c>
      <c r="H180" s="37">
        <v>4646539530000</v>
      </c>
      <c r="I180" s="37">
        <v>9286259400000</v>
      </c>
      <c r="J180" s="40">
        <f>(G180+H180)/I180</f>
        <v>0.97065985255591714</v>
      </c>
    </row>
    <row r="181" spans="1:10" x14ac:dyDescent="0.2">
      <c r="A181" s="160"/>
      <c r="B181" s="160"/>
      <c r="C181" s="161"/>
      <c r="D181" s="36">
        <v>2023</v>
      </c>
      <c r="E181" s="37">
        <v>5250</v>
      </c>
      <c r="F181" s="37">
        <v>1008650000</v>
      </c>
      <c r="G181" s="37">
        <f>E181*F181</f>
        <v>5295412500000</v>
      </c>
      <c r="H181" s="37">
        <v>7581651000000</v>
      </c>
      <c r="I181" s="37">
        <v>11210353000000</v>
      </c>
      <c r="J181" s="40">
        <f>(G181+H181)/I181</f>
        <v>1.1486760051177693</v>
      </c>
    </row>
    <row r="182" spans="1:10" x14ac:dyDescent="0.2">
      <c r="A182" s="156">
        <v>61</v>
      </c>
      <c r="B182" s="156" t="s">
        <v>73</v>
      </c>
      <c r="C182" s="157" t="s">
        <v>74</v>
      </c>
      <c r="D182" s="52">
        <v>2021</v>
      </c>
      <c r="E182" s="56">
        <v>182</v>
      </c>
      <c r="F182" s="56">
        <v>4227082500</v>
      </c>
      <c r="G182" s="56">
        <f t="shared" si="0"/>
        <v>769329015000</v>
      </c>
      <c r="H182" s="56">
        <v>1719091145920</v>
      </c>
      <c r="I182" s="56">
        <v>3504514389040</v>
      </c>
      <c r="J182" s="57">
        <f t="shared" si="1"/>
        <v>0.71006133366216795</v>
      </c>
    </row>
    <row r="183" spans="1:10" x14ac:dyDescent="0.2">
      <c r="A183" s="156"/>
      <c r="B183" s="156"/>
      <c r="C183" s="157"/>
      <c r="D183" s="52">
        <v>2022</v>
      </c>
      <c r="E183" s="56">
        <v>1045</v>
      </c>
      <c r="F183" s="56">
        <v>4227082500</v>
      </c>
      <c r="G183" s="56">
        <f>E183*F183</f>
        <v>4417301212500</v>
      </c>
      <c r="H183" s="56">
        <v>1984380042510</v>
      </c>
      <c r="I183" s="56">
        <v>4056056232750</v>
      </c>
      <c r="J183" s="57">
        <f>(G183+H183)/I183</f>
        <v>1.578301899101056</v>
      </c>
    </row>
    <row r="184" spans="1:10" x14ac:dyDescent="0.2">
      <c r="A184" s="156"/>
      <c r="B184" s="156"/>
      <c r="C184" s="157"/>
      <c r="D184" s="52">
        <v>2023</v>
      </c>
      <c r="E184" s="56">
        <v>1410</v>
      </c>
      <c r="F184" s="56">
        <v>4227082500</v>
      </c>
      <c r="G184" s="56">
        <f>E184*F184</f>
        <v>5960186325000</v>
      </c>
      <c r="H184" s="56">
        <v>2681229966800</v>
      </c>
      <c r="I184" s="56">
        <v>5061181171200</v>
      </c>
      <c r="J184" s="57">
        <f>(G184+H184)/I184</f>
        <v>1.7073912194593759</v>
      </c>
    </row>
    <row r="185" spans="1:10" x14ac:dyDescent="0.2">
      <c r="A185" s="162">
        <v>62</v>
      </c>
      <c r="B185" s="162" t="s">
        <v>75</v>
      </c>
      <c r="C185" s="163" t="s">
        <v>76</v>
      </c>
      <c r="D185" s="49">
        <v>2021</v>
      </c>
      <c r="E185" s="68">
        <v>222</v>
      </c>
      <c r="F185" s="68">
        <v>4375000000</v>
      </c>
      <c r="G185" s="68">
        <f t="shared" si="0"/>
        <v>971250000000</v>
      </c>
      <c r="H185" s="68">
        <v>597676439665</v>
      </c>
      <c r="I185" s="68">
        <v>1400383315761</v>
      </c>
      <c r="J185" s="71">
        <f t="shared" si="1"/>
        <v>1.1203549928130998</v>
      </c>
    </row>
    <row r="186" spans="1:10" x14ac:dyDescent="0.2">
      <c r="A186" s="162"/>
      <c r="B186" s="162"/>
      <c r="C186" s="163"/>
      <c r="D186" s="49">
        <v>2022</v>
      </c>
      <c r="E186" s="68">
        <v>940</v>
      </c>
      <c r="F186" s="68">
        <v>4375000000</v>
      </c>
      <c r="G186" s="68">
        <f>E186*F186</f>
        <v>4112500000000</v>
      </c>
      <c r="H186" s="68">
        <v>470171083609</v>
      </c>
      <c r="I186" s="68">
        <v>1676835378416</v>
      </c>
      <c r="J186" s="71">
        <f>(G186+H186)/I186</f>
        <v>2.7329284332836288</v>
      </c>
    </row>
    <row r="187" spans="1:10" x14ac:dyDescent="0.2">
      <c r="A187" s="162"/>
      <c r="B187" s="162"/>
      <c r="C187" s="163"/>
      <c r="D187" s="49">
        <v>2023</v>
      </c>
      <c r="E187" s="68">
        <v>595</v>
      </c>
      <c r="F187" s="68">
        <v>4375000000</v>
      </c>
      <c r="G187" s="68">
        <f>E187*F187</f>
        <v>2603125000000</v>
      </c>
      <c r="H187" s="68">
        <v>762862475597</v>
      </c>
      <c r="I187" s="68">
        <v>2247694981530</v>
      </c>
      <c r="J187" s="71">
        <f>(G187+H187)/I187</f>
        <v>1.4975285807266345</v>
      </c>
    </row>
    <row r="188" spans="1:10" x14ac:dyDescent="0.2">
      <c r="A188" s="164">
        <v>63</v>
      </c>
      <c r="B188" s="164" t="s">
        <v>77</v>
      </c>
      <c r="C188" s="165" t="s">
        <v>78</v>
      </c>
      <c r="D188" s="43">
        <v>2021</v>
      </c>
      <c r="E188" s="74">
        <v>1120</v>
      </c>
      <c r="F188" s="74">
        <v>1959514668</v>
      </c>
      <c r="G188" s="74">
        <f t="shared" si="0"/>
        <v>2194656428160</v>
      </c>
      <c r="H188" s="74">
        <v>802902534546</v>
      </c>
      <c r="I188" s="74">
        <v>1237084547855</v>
      </c>
      <c r="J188" s="75">
        <f t="shared" si="1"/>
        <v>2.4230833437403398</v>
      </c>
    </row>
    <row r="189" spans="1:10" x14ac:dyDescent="0.2">
      <c r="A189" s="164"/>
      <c r="B189" s="164"/>
      <c r="C189" s="165"/>
      <c r="D189" s="43">
        <v>2022</v>
      </c>
      <c r="E189" s="74">
        <v>650</v>
      </c>
      <c r="F189" s="74">
        <v>3727301685</v>
      </c>
      <c r="G189" s="74">
        <f>E189*F189</f>
        <v>2422746095250</v>
      </c>
      <c r="H189" s="74">
        <v>2358362130045</v>
      </c>
      <c r="I189" s="74">
        <v>3370495011962</v>
      </c>
      <c r="J189" s="75">
        <f>(G189+H189)/I189</f>
        <v>1.4185181133117499</v>
      </c>
    </row>
    <row r="190" spans="1:10" x14ac:dyDescent="0.2">
      <c r="A190" s="164"/>
      <c r="B190" s="164"/>
      <c r="C190" s="165"/>
      <c r="D190" s="43">
        <v>2023</v>
      </c>
      <c r="E190" s="74">
        <v>1935</v>
      </c>
      <c r="F190" s="74">
        <v>4364335706</v>
      </c>
      <c r="G190" s="74">
        <f>E190*F190</f>
        <v>8444989591110</v>
      </c>
      <c r="H190" s="74">
        <v>3095080952701</v>
      </c>
      <c r="I190" s="74">
        <v>4576848746878</v>
      </c>
      <c r="J190" s="75">
        <f>(G190+H190)/I190</f>
        <v>2.5214008987478151</v>
      </c>
    </row>
    <row r="191" spans="1:10" x14ac:dyDescent="0.2">
      <c r="A191" s="158">
        <v>64</v>
      </c>
      <c r="B191" s="158" t="s">
        <v>79</v>
      </c>
      <c r="C191" s="159" t="s">
        <v>80</v>
      </c>
      <c r="D191" s="46">
        <v>2021</v>
      </c>
      <c r="E191" s="86">
        <v>980</v>
      </c>
      <c r="F191" s="86">
        <v>2719790000</v>
      </c>
      <c r="G191" s="86">
        <f t="shared" si="0"/>
        <v>2665394200000</v>
      </c>
      <c r="H191" s="86">
        <v>2491672541960</v>
      </c>
      <c r="I191" s="86">
        <v>4644404529100</v>
      </c>
      <c r="J191" s="89">
        <f t="shared" si="1"/>
        <v>1.1103827648190121</v>
      </c>
    </row>
    <row r="192" spans="1:10" x14ac:dyDescent="0.2">
      <c r="A192" s="158"/>
      <c r="B192" s="158"/>
      <c r="C192" s="159"/>
      <c r="D192" s="46">
        <v>2022</v>
      </c>
      <c r="E192" s="86">
        <v>880</v>
      </c>
      <c r="F192" s="86">
        <v>2719790000</v>
      </c>
      <c r="G192" s="86">
        <f>E192*F192</f>
        <v>2393415200000</v>
      </c>
      <c r="H192" s="86">
        <v>3224638271340</v>
      </c>
      <c r="I192" s="86">
        <v>5905786121190</v>
      </c>
      <c r="J192" s="89">
        <f>(G192+H192)/I192</f>
        <v>0.95127953435062385</v>
      </c>
    </row>
    <row r="193" spans="1:10" x14ac:dyDescent="0.2">
      <c r="A193" s="158"/>
      <c r="B193" s="158"/>
      <c r="C193" s="159"/>
      <c r="D193" s="46">
        <v>2023</v>
      </c>
      <c r="E193" s="86">
        <v>1045</v>
      </c>
      <c r="F193" s="86">
        <v>2719790000</v>
      </c>
      <c r="G193" s="86">
        <f>E193*F193</f>
        <v>2842180550000</v>
      </c>
      <c r="H193" s="86">
        <v>3645336679600</v>
      </c>
      <c r="I193" s="86">
        <v>6655580531600</v>
      </c>
      <c r="J193" s="89">
        <f>(G193+H193)/I193</f>
        <v>0.97474851349148983</v>
      </c>
    </row>
    <row r="194" spans="1:10" x14ac:dyDescent="0.2">
      <c r="A194" s="160">
        <v>65</v>
      </c>
      <c r="B194" s="160" t="s">
        <v>81</v>
      </c>
      <c r="C194" s="161" t="s">
        <v>82</v>
      </c>
      <c r="D194" s="36">
        <v>2021</v>
      </c>
      <c r="E194" s="37">
        <v>196</v>
      </c>
      <c r="F194" s="37">
        <v>7059000000</v>
      </c>
      <c r="G194" s="37">
        <f t="shared" si="0"/>
        <v>1383564000000</v>
      </c>
      <c r="H194" s="37">
        <v>3735350104420</v>
      </c>
      <c r="I194" s="37">
        <v>8978826828430</v>
      </c>
      <c r="J194" s="40">
        <f t="shared" si="1"/>
        <v>0.5701094588673643</v>
      </c>
    </row>
    <row r="195" spans="1:10" x14ac:dyDescent="0.2">
      <c r="A195" s="160"/>
      <c r="B195" s="160"/>
      <c r="C195" s="161"/>
      <c r="D195" s="36">
        <v>2022</v>
      </c>
      <c r="E195" s="37">
        <v>181</v>
      </c>
      <c r="F195" s="37">
        <v>7059000000</v>
      </c>
      <c r="G195" s="37">
        <f>E195*F195</f>
        <v>1277679000000</v>
      </c>
      <c r="H195" s="37">
        <v>4046493123180</v>
      </c>
      <c r="I195" s="37">
        <v>9870756374790</v>
      </c>
      <c r="J195" s="40">
        <f>(G195+H195)/I195</f>
        <v>0.5393884643711786</v>
      </c>
    </row>
    <row r="196" spans="1:10" x14ac:dyDescent="0.2">
      <c r="A196" s="160"/>
      <c r="B196" s="160"/>
      <c r="C196" s="161"/>
      <c r="D196" s="36">
        <v>2023</v>
      </c>
      <c r="E196" s="37">
        <v>183</v>
      </c>
      <c r="F196" s="37">
        <v>7059000000</v>
      </c>
      <c r="G196" s="37">
        <f>E196*F196</f>
        <v>1291797000000</v>
      </c>
      <c r="H196" s="37">
        <v>3415423088000</v>
      </c>
      <c r="I196" s="37">
        <v>9306274901000</v>
      </c>
      <c r="J196" s="40">
        <f>(G196+H196)/I196</f>
        <v>0.5058114162836721</v>
      </c>
    </row>
    <row r="197" spans="1:10" x14ac:dyDescent="0.2">
      <c r="A197" s="156">
        <v>66</v>
      </c>
      <c r="B197" s="156" t="s">
        <v>83</v>
      </c>
      <c r="C197" s="157" t="s">
        <v>84</v>
      </c>
      <c r="D197" s="52">
        <v>2021</v>
      </c>
      <c r="E197" s="56">
        <v>50</v>
      </c>
      <c r="F197" s="56">
        <v>37500000000</v>
      </c>
      <c r="G197" s="56">
        <f t="shared" ref="G197:G212" si="2">E197*F197</f>
        <v>1875000000000</v>
      </c>
      <c r="H197" s="56">
        <v>497324854520</v>
      </c>
      <c r="I197" s="56">
        <v>1008043416880</v>
      </c>
      <c r="J197" s="57">
        <f t="shared" ref="J197:J212" si="3">(G197+H197)/I197</f>
        <v>2.3533955133228228</v>
      </c>
    </row>
    <row r="198" spans="1:10" x14ac:dyDescent="0.2">
      <c r="A198" s="156"/>
      <c r="B198" s="156"/>
      <c r="C198" s="157"/>
      <c r="D198" s="52">
        <v>2022</v>
      </c>
      <c r="E198" s="56">
        <v>50</v>
      </c>
      <c r="F198" s="56">
        <v>37500000000</v>
      </c>
      <c r="G198" s="56">
        <f>E198*F198</f>
        <v>1875000000000</v>
      </c>
      <c r="H198" s="56">
        <v>502104396150</v>
      </c>
      <c r="I198" s="56">
        <v>983683717650</v>
      </c>
      <c r="J198" s="57">
        <f>(G198+H198)/I198</f>
        <v>2.4165332347157813</v>
      </c>
    </row>
    <row r="199" spans="1:10" x14ac:dyDescent="0.2">
      <c r="A199" s="156"/>
      <c r="B199" s="156"/>
      <c r="C199" s="157"/>
      <c r="D199" s="52">
        <v>2023</v>
      </c>
      <c r="E199" s="56">
        <v>8</v>
      </c>
      <c r="F199" s="56">
        <v>37500000000</v>
      </c>
      <c r="G199" s="56">
        <f>E199*F199</f>
        <v>300000000000</v>
      </c>
      <c r="H199" s="56">
        <v>466025390600</v>
      </c>
      <c r="I199" s="56">
        <v>865475041200</v>
      </c>
      <c r="J199" s="57">
        <f>(G199+H199)/I199</f>
        <v>0.88509241068106259</v>
      </c>
    </row>
    <row r="200" spans="1:10" x14ac:dyDescent="0.2">
      <c r="A200" s="162">
        <v>67</v>
      </c>
      <c r="B200" s="162" t="s">
        <v>87</v>
      </c>
      <c r="C200" s="163" t="s">
        <v>88</v>
      </c>
      <c r="D200" s="49">
        <v>2021</v>
      </c>
      <c r="E200" s="68">
        <v>10050</v>
      </c>
      <c r="F200" s="68">
        <v>5000000000</v>
      </c>
      <c r="G200" s="68">
        <f t="shared" si="2"/>
        <v>50250000000000</v>
      </c>
      <c r="H200" s="68">
        <v>1307023000000</v>
      </c>
      <c r="I200" s="68">
        <v>2847296000000</v>
      </c>
      <c r="J200" s="71">
        <f t="shared" si="3"/>
        <v>18.107363266762569</v>
      </c>
    </row>
    <row r="201" spans="1:10" x14ac:dyDescent="0.2">
      <c r="A201" s="162"/>
      <c r="B201" s="162"/>
      <c r="C201" s="163"/>
      <c r="D201" s="49">
        <v>2022</v>
      </c>
      <c r="E201" s="68">
        <v>7950</v>
      </c>
      <c r="F201" s="68">
        <v>5000000000</v>
      </c>
      <c r="G201" s="68">
        <f>E201*F201</f>
        <v>39750000000000</v>
      </c>
      <c r="H201" s="68">
        <v>1161845000000</v>
      </c>
      <c r="I201" s="68">
        <v>2809869000000</v>
      </c>
      <c r="J201" s="71">
        <f>(G201+H201)/I201</f>
        <v>14.560054223168411</v>
      </c>
    </row>
    <row r="202" spans="1:10" x14ac:dyDescent="0.2">
      <c r="A202" s="162"/>
      <c r="B202" s="162"/>
      <c r="C202" s="163"/>
      <c r="D202" s="49">
        <v>2023</v>
      </c>
      <c r="E202" s="68">
        <v>7375</v>
      </c>
      <c r="F202" s="68">
        <v>5000000000</v>
      </c>
      <c r="G202" s="68">
        <f>E202*F202</f>
        <v>36875000000000</v>
      </c>
      <c r="H202" s="68">
        <v>1413313000000</v>
      </c>
      <c r="I202" s="68">
        <v>3509253000000</v>
      </c>
      <c r="J202" s="71">
        <f>(G202+H202)/I202</f>
        <v>10.910673297137595</v>
      </c>
    </row>
    <row r="203" spans="1:10" x14ac:dyDescent="0.2">
      <c r="A203" s="164">
        <v>68</v>
      </c>
      <c r="B203" s="164" t="s">
        <v>89</v>
      </c>
      <c r="C203" s="165" t="s">
        <v>90</v>
      </c>
      <c r="D203" s="43">
        <v>2021</v>
      </c>
      <c r="E203" s="74">
        <v>655</v>
      </c>
      <c r="F203" s="74">
        <v>1285000000</v>
      </c>
      <c r="G203" s="74">
        <f t="shared" si="2"/>
        <v>841675000000</v>
      </c>
      <c r="H203" s="74">
        <v>175196520000</v>
      </c>
      <c r="I203" s="74">
        <v>989060914000</v>
      </c>
      <c r="J203" s="75">
        <f t="shared" si="3"/>
        <v>1.0281181933350567</v>
      </c>
    </row>
    <row r="204" spans="1:10" x14ac:dyDescent="0.2">
      <c r="A204" s="164"/>
      <c r="B204" s="164"/>
      <c r="C204" s="165"/>
      <c r="D204" s="43">
        <v>2022</v>
      </c>
      <c r="E204" s="74">
        <v>850</v>
      </c>
      <c r="F204" s="74">
        <v>1285000000</v>
      </c>
      <c r="G204" s="74">
        <f>E204*F204</f>
        <v>1092250000000</v>
      </c>
      <c r="H204" s="74">
        <v>248193270000</v>
      </c>
      <c r="I204" s="74">
        <v>1302505387000</v>
      </c>
      <c r="J204" s="75">
        <f>(G204+H204)/I204</f>
        <v>1.0291268530469426</v>
      </c>
    </row>
    <row r="205" spans="1:10" x14ac:dyDescent="0.2">
      <c r="A205" s="164"/>
      <c r="B205" s="164"/>
      <c r="C205" s="165"/>
      <c r="D205" s="43">
        <v>2023</v>
      </c>
      <c r="E205" s="74">
        <v>780</v>
      </c>
      <c r="F205" s="74">
        <v>1285000000</v>
      </c>
      <c r="G205" s="74">
        <f>E205*F205</f>
        <v>1002300000000</v>
      </c>
      <c r="H205" s="74">
        <v>63811093000</v>
      </c>
      <c r="I205" s="74">
        <v>1150900654000</v>
      </c>
      <c r="J205" s="75">
        <f>(G205+H205)/I205</f>
        <v>0.92632764547894675</v>
      </c>
    </row>
    <row r="206" spans="1:10" x14ac:dyDescent="0.2">
      <c r="A206" s="158">
        <v>69</v>
      </c>
      <c r="B206" s="158" t="s">
        <v>85</v>
      </c>
      <c r="C206" s="159" t="s">
        <v>86</v>
      </c>
      <c r="D206" s="46">
        <v>2021</v>
      </c>
      <c r="E206" s="86">
        <v>810</v>
      </c>
      <c r="F206" s="86">
        <v>8049964000</v>
      </c>
      <c r="G206" s="86">
        <f t="shared" si="2"/>
        <v>6520470840000</v>
      </c>
      <c r="H206" s="86">
        <v>7190318468390</v>
      </c>
      <c r="I206" s="86">
        <v>12245113884680</v>
      </c>
      <c r="J206" s="89">
        <f t="shared" si="3"/>
        <v>1.1196947155831456</v>
      </c>
    </row>
    <row r="207" spans="1:10" x14ac:dyDescent="0.2">
      <c r="A207" s="158"/>
      <c r="B207" s="158"/>
      <c r="C207" s="159"/>
      <c r="D207" s="46">
        <v>2022</v>
      </c>
      <c r="E207" s="86">
        <v>605</v>
      </c>
      <c r="F207" s="86">
        <v>8068271058</v>
      </c>
      <c r="G207" s="86">
        <f>E207*F207</f>
        <v>4881303990090</v>
      </c>
      <c r="H207" s="86">
        <v>7405391940480</v>
      </c>
      <c r="I207" s="86">
        <v>14002561202490</v>
      </c>
      <c r="J207" s="89">
        <f>(G207+H207)/I207</f>
        <v>0.87746061259029695</v>
      </c>
    </row>
    <row r="208" spans="1:10" x14ac:dyDescent="0.2">
      <c r="A208" s="158"/>
      <c r="B208" s="158"/>
      <c r="C208" s="159"/>
      <c r="D208" s="46">
        <v>2023</v>
      </c>
      <c r="E208" s="86">
        <v>304</v>
      </c>
      <c r="F208" s="86">
        <v>8106700622</v>
      </c>
      <c r="G208" s="86">
        <f>E208*F208</f>
        <v>2464436989088</v>
      </c>
      <c r="H208" s="86">
        <v>8071911278200</v>
      </c>
      <c r="I208" s="86">
        <v>14596701011200</v>
      </c>
      <c r="J208" s="89">
        <f>(G208+H208)/I208</f>
        <v>0.721830793081498</v>
      </c>
    </row>
    <row r="209" spans="1:10" x14ac:dyDescent="0.2">
      <c r="A209" s="160">
        <v>70</v>
      </c>
      <c r="B209" s="160" t="s">
        <v>91</v>
      </c>
      <c r="C209" s="161" t="s">
        <v>92</v>
      </c>
      <c r="D209" s="36">
        <v>2021</v>
      </c>
      <c r="E209" s="37">
        <v>388</v>
      </c>
      <c r="F209" s="37">
        <v>2633300000</v>
      </c>
      <c r="G209" s="37">
        <f t="shared" si="2"/>
        <v>1021720400000</v>
      </c>
      <c r="H209" s="37">
        <v>316663586470</v>
      </c>
      <c r="I209" s="37">
        <v>1416388542600</v>
      </c>
      <c r="J209" s="40">
        <f t="shared" si="3"/>
        <v>0.9449271483184899</v>
      </c>
    </row>
    <row r="210" spans="1:10" x14ac:dyDescent="0.2">
      <c r="A210" s="160"/>
      <c r="B210" s="160"/>
      <c r="C210" s="161"/>
      <c r="D210" s="36">
        <v>2022</v>
      </c>
      <c r="E210" s="37">
        <v>462</v>
      </c>
      <c r="F210" s="37">
        <v>2633300000</v>
      </c>
      <c r="G210" s="37">
        <f>E210*F210</f>
        <v>1216584600000</v>
      </c>
      <c r="H210" s="37">
        <v>288838135800</v>
      </c>
      <c r="I210" s="37">
        <v>1671932197080</v>
      </c>
      <c r="J210" s="40">
        <f>(G210+H210)/I210</f>
        <v>0.90040896301249185</v>
      </c>
    </row>
    <row r="211" spans="1:10" x14ac:dyDescent="0.2">
      <c r="A211" s="160"/>
      <c r="B211" s="160"/>
      <c r="C211" s="161"/>
      <c r="D211" s="36">
        <v>2023</v>
      </c>
      <c r="E211" s="37">
        <v>705</v>
      </c>
      <c r="F211" s="37">
        <v>2633300000</v>
      </c>
      <c r="G211" s="37">
        <f>E211*F211</f>
        <v>1856476500000</v>
      </c>
      <c r="H211" s="37">
        <v>383195905400</v>
      </c>
      <c r="I211" s="37">
        <v>1808066306200</v>
      </c>
      <c r="J211" s="40">
        <f>(G211+H211)/I211</f>
        <v>1.2387114331592759</v>
      </c>
    </row>
    <row r="212" spans="1:10" x14ac:dyDescent="0.2">
      <c r="A212" s="156">
        <v>71</v>
      </c>
      <c r="B212" s="156" t="s">
        <v>93</v>
      </c>
      <c r="C212" s="157" t="s">
        <v>94</v>
      </c>
      <c r="D212" s="52">
        <v>2021</v>
      </c>
      <c r="E212" s="56">
        <v>88</v>
      </c>
      <c r="F212" s="56">
        <v>3138983000</v>
      </c>
      <c r="G212" s="56">
        <f t="shared" si="2"/>
        <v>276230504000</v>
      </c>
      <c r="H212" s="56">
        <v>178974721208</v>
      </c>
      <c r="I212" s="56">
        <v>516019518477</v>
      </c>
      <c r="J212" s="57">
        <f t="shared" si="3"/>
        <v>0.88214730045776246</v>
      </c>
    </row>
    <row r="213" spans="1:10" x14ac:dyDescent="0.2">
      <c r="A213" s="156"/>
      <c r="B213" s="156"/>
      <c r="C213" s="157"/>
      <c r="D213" s="52">
        <v>2022</v>
      </c>
      <c r="E213" s="56">
        <v>59</v>
      </c>
      <c r="F213" s="56">
        <v>3138983000</v>
      </c>
      <c r="G213" s="56">
        <f t="shared" ref="G213" si="4">E213*F213</f>
        <v>185199997000</v>
      </c>
      <c r="H213" s="56">
        <v>222437023236</v>
      </c>
      <c r="I213" s="56">
        <v>581518014122</v>
      </c>
      <c r="J213" s="57">
        <f t="shared" ref="J213" si="5">(G213+H213)/I213</f>
        <v>0.70098777739751927</v>
      </c>
    </row>
    <row r="214" spans="1:10" x14ac:dyDescent="0.2">
      <c r="A214" s="156"/>
      <c r="B214" s="156"/>
      <c r="C214" s="157"/>
      <c r="D214" s="52">
        <v>2023</v>
      </c>
      <c r="E214" s="56">
        <v>216</v>
      </c>
      <c r="F214" s="56">
        <v>3138983000</v>
      </c>
      <c r="G214" s="56">
        <f t="shared" ref="G214" si="6">E214*F214</f>
        <v>678020328000</v>
      </c>
      <c r="H214" s="56">
        <v>336359463675</v>
      </c>
      <c r="I214" s="56">
        <v>726265910969</v>
      </c>
      <c r="J214" s="57">
        <f t="shared" ref="J214" si="7">(G214+H214)/I214</f>
        <v>1.3967057745028844</v>
      </c>
    </row>
  </sheetData>
  <mergeCells count="220">
    <mergeCell ref="A2:A4"/>
    <mergeCell ref="B2:B4"/>
    <mergeCell ref="C2:C4"/>
    <mergeCell ref="A5:A7"/>
    <mergeCell ref="B5:B7"/>
    <mergeCell ref="C5:C7"/>
    <mergeCell ref="A14:A16"/>
    <mergeCell ref="B14:B16"/>
    <mergeCell ref="C14:C16"/>
    <mergeCell ref="A17:A19"/>
    <mergeCell ref="B17:B19"/>
    <mergeCell ref="C17:C19"/>
    <mergeCell ref="A8:A10"/>
    <mergeCell ref="B8:B10"/>
    <mergeCell ref="C8:C10"/>
    <mergeCell ref="A11:A13"/>
    <mergeCell ref="B11:B13"/>
    <mergeCell ref="C11:C13"/>
    <mergeCell ref="A26:A28"/>
    <mergeCell ref="B26:B28"/>
    <mergeCell ref="C26:C28"/>
    <mergeCell ref="A29:A31"/>
    <mergeCell ref="B29:B31"/>
    <mergeCell ref="C29:C31"/>
    <mergeCell ref="A20:A22"/>
    <mergeCell ref="B20:B22"/>
    <mergeCell ref="C20:C22"/>
    <mergeCell ref="A23:A25"/>
    <mergeCell ref="B23:B25"/>
    <mergeCell ref="C23:C25"/>
    <mergeCell ref="A38:A40"/>
    <mergeCell ref="B38:B40"/>
    <mergeCell ref="C38:C40"/>
    <mergeCell ref="A41:A43"/>
    <mergeCell ref="B41:B43"/>
    <mergeCell ref="C41:C43"/>
    <mergeCell ref="A32:A34"/>
    <mergeCell ref="B32:B34"/>
    <mergeCell ref="C32:C34"/>
    <mergeCell ref="A35:A37"/>
    <mergeCell ref="B35:B37"/>
    <mergeCell ref="C35:C37"/>
    <mergeCell ref="A50:A52"/>
    <mergeCell ref="B50:B52"/>
    <mergeCell ref="C50:C52"/>
    <mergeCell ref="A53:A55"/>
    <mergeCell ref="B53:B55"/>
    <mergeCell ref="C53:C55"/>
    <mergeCell ref="A44:A46"/>
    <mergeCell ref="B44:B46"/>
    <mergeCell ref="C44:C46"/>
    <mergeCell ref="A47:A49"/>
    <mergeCell ref="B47:B49"/>
    <mergeCell ref="C47:C49"/>
    <mergeCell ref="A62:A64"/>
    <mergeCell ref="B62:B64"/>
    <mergeCell ref="C62:C64"/>
    <mergeCell ref="A65:A67"/>
    <mergeCell ref="B65:B67"/>
    <mergeCell ref="C65:C67"/>
    <mergeCell ref="A56:A58"/>
    <mergeCell ref="B56:B58"/>
    <mergeCell ref="C56:C58"/>
    <mergeCell ref="A59:A61"/>
    <mergeCell ref="B59:B61"/>
    <mergeCell ref="C59:C61"/>
    <mergeCell ref="A74:A76"/>
    <mergeCell ref="B74:B76"/>
    <mergeCell ref="C74:C76"/>
    <mergeCell ref="A77:A79"/>
    <mergeCell ref="B77:B79"/>
    <mergeCell ref="C77:C79"/>
    <mergeCell ref="A68:A70"/>
    <mergeCell ref="B68:B70"/>
    <mergeCell ref="C68:C70"/>
    <mergeCell ref="A71:A73"/>
    <mergeCell ref="B71:B73"/>
    <mergeCell ref="C71:C73"/>
    <mergeCell ref="A86:A88"/>
    <mergeCell ref="B86:B88"/>
    <mergeCell ref="C86:C88"/>
    <mergeCell ref="A89:A91"/>
    <mergeCell ref="B89:B91"/>
    <mergeCell ref="C89:C91"/>
    <mergeCell ref="A80:A82"/>
    <mergeCell ref="B80:B82"/>
    <mergeCell ref="C80:C82"/>
    <mergeCell ref="A83:A85"/>
    <mergeCell ref="B83:B85"/>
    <mergeCell ref="C83:C85"/>
    <mergeCell ref="A98:A100"/>
    <mergeCell ref="B98:B100"/>
    <mergeCell ref="C98:C100"/>
    <mergeCell ref="A101:A103"/>
    <mergeCell ref="B101:B103"/>
    <mergeCell ref="C101:C103"/>
    <mergeCell ref="A92:A94"/>
    <mergeCell ref="B92:B94"/>
    <mergeCell ref="C92:C94"/>
    <mergeCell ref="A95:A97"/>
    <mergeCell ref="B95:B97"/>
    <mergeCell ref="C95:C97"/>
    <mergeCell ref="A110:A112"/>
    <mergeCell ref="B110:B112"/>
    <mergeCell ref="C110:C112"/>
    <mergeCell ref="A113:A115"/>
    <mergeCell ref="B113:B115"/>
    <mergeCell ref="C113:C115"/>
    <mergeCell ref="A104:A106"/>
    <mergeCell ref="B104:B106"/>
    <mergeCell ref="C104:C106"/>
    <mergeCell ref="A107:A109"/>
    <mergeCell ref="B107:B109"/>
    <mergeCell ref="C107:C109"/>
    <mergeCell ref="A122:A124"/>
    <mergeCell ref="B122:B124"/>
    <mergeCell ref="C122:C124"/>
    <mergeCell ref="A125:A127"/>
    <mergeCell ref="B125:B127"/>
    <mergeCell ref="C125:C127"/>
    <mergeCell ref="A116:A118"/>
    <mergeCell ref="B116:B118"/>
    <mergeCell ref="C116:C118"/>
    <mergeCell ref="A119:A121"/>
    <mergeCell ref="B119:B121"/>
    <mergeCell ref="C119:C121"/>
    <mergeCell ref="A134:A136"/>
    <mergeCell ref="B134:B136"/>
    <mergeCell ref="C134:C136"/>
    <mergeCell ref="A137:A139"/>
    <mergeCell ref="B137:B139"/>
    <mergeCell ref="C137:C139"/>
    <mergeCell ref="A128:A130"/>
    <mergeCell ref="B128:B130"/>
    <mergeCell ref="C128:C130"/>
    <mergeCell ref="A131:A133"/>
    <mergeCell ref="B131:B133"/>
    <mergeCell ref="C131:C133"/>
    <mergeCell ref="A146:A148"/>
    <mergeCell ref="B146:B148"/>
    <mergeCell ref="C146:C148"/>
    <mergeCell ref="A149:A151"/>
    <mergeCell ref="B149:B151"/>
    <mergeCell ref="C149:C151"/>
    <mergeCell ref="A140:A142"/>
    <mergeCell ref="B140:B142"/>
    <mergeCell ref="C140:C142"/>
    <mergeCell ref="A143:A145"/>
    <mergeCell ref="B143:B145"/>
    <mergeCell ref="C143:C145"/>
    <mergeCell ref="A158:A160"/>
    <mergeCell ref="B158:B160"/>
    <mergeCell ref="C158:C160"/>
    <mergeCell ref="A161:A163"/>
    <mergeCell ref="B161:B163"/>
    <mergeCell ref="C161:C163"/>
    <mergeCell ref="A152:A154"/>
    <mergeCell ref="B152:B154"/>
    <mergeCell ref="C152:C154"/>
    <mergeCell ref="A155:A157"/>
    <mergeCell ref="B155:B157"/>
    <mergeCell ref="C155:C157"/>
    <mergeCell ref="A170:A172"/>
    <mergeCell ref="B170:B172"/>
    <mergeCell ref="C170:C172"/>
    <mergeCell ref="A173:A175"/>
    <mergeCell ref="B173:B175"/>
    <mergeCell ref="C173:C175"/>
    <mergeCell ref="A164:A166"/>
    <mergeCell ref="B164:B166"/>
    <mergeCell ref="C164:C166"/>
    <mergeCell ref="A167:A169"/>
    <mergeCell ref="B167:B169"/>
    <mergeCell ref="C167:C169"/>
    <mergeCell ref="A182:A184"/>
    <mergeCell ref="B182:B184"/>
    <mergeCell ref="C182:C184"/>
    <mergeCell ref="A185:A187"/>
    <mergeCell ref="B185:B187"/>
    <mergeCell ref="C185:C187"/>
    <mergeCell ref="A176:A178"/>
    <mergeCell ref="B176:B178"/>
    <mergeCell ref="C176:C178"/>
    <mergeCell ref="A179:A181"/>
    <mergeCell ref="B179:B181"/>
    <mergeCell ref="C179:C181"/>
    <mergeCell ref="C194:C196"/>
    <mergeCell ref="A197:A199"/>
    <mergeCell ref="B197:B199"/>
    <mergeCell ref="C197:C199"/>
    <mergeCell ref="A188:A190"/>
    <mergeCell ref="B188:B190"/>
    <mergeCell ref="C188:C190"/>
    <mergeCell ref="A191:A193"/>
    <mergeCell ref="B191:B193"/>
    <mergeCell ref="C191:C193"/>
    <mergeCell ref="L2:O2"/>
    <mergeCell ref="L3:O3"/>
    <mergeCell ref="L4:O4"/>
    <mergeCell ref="L5:O5"/>
    <mergeCell ref="L6:O6"/>
    <mergeCell ref="L7:O7"/>
    <mergeCell ref="L8:O8"/>
    <mergeCell ref="A212:A214"/>
    <mergeCell ref="B212:B214"/>
    <mergeCell ref="C212:C214"/>
    <mergeCell ref="A206:A208"/>
    <mergeCell ref="B206:B208"/>
    <mergeCell ref="C206:C208"/>
    <mergeCell ref="A209:A211"/>
    <mergeCell ref="B209:B211"/>
    <mergeCell ref="C209:C211"/>
    <mergeCell ref="A200:A202"/>
    <mergeCell ref="B200:B202"/>
    <mergeCell ref="C200:C202"/>
    <mergeCell ref="A203:A205"/>
    <mergeCell ref="B203:B205"/>
    <mergeCell ref="C203:C205"/>
    <mergeCell ref="A194:A196"/>
    <mergeCell ref="B194:B196"/>
  </mergeCells>
  <pageMargins left="0.7" right="0.7" top="0.75" bottom="0.75" header="0.3" footer="0.3"/>
  <pageSetup paperSize="9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749FE-C8EC-9945-A168-604DD8C22AEC}">
  <dimension ref="A1:M214"/>
  <sheetViews>
    <sheetView workbookViewId="0">
      <pane ySplit="1" topLeftCell="A2" activePane="bottomLeft" state="frozen"/>
      <selection pane="bottomLeft" activeCell="H1" sqref="H1"/>
    </sheetView>
  </sheetViews>
  <sheetFormatPr baseColWidth="10" defaultRowHeight="16" x14ac:dyDescent="0.2"/>
  <cols>
    <col min="1" max="1" width="3.6640625" style="1" bestFit="1" customWidth="1"/>
    <col min="2" max="2" width="7.6640625" style="1" bestFit="1" customWidth="1"/>
    <col min="3" max="3" width="43.83203125" style="1" bestFit="1" customWidth="1"/>
    <col min="4" max="4" width="7.1640625" style="1" bestFit="1" customWidth="1"/>
    <col min="5" max="5" width="25.5" style="6" bestFit="1" customWidth="1"/>
    <col min="6" max="6" width="15.5" style="6" bestFit="1" customWidth="1"/>
    <col min="7" max="7" width="5.6640625" style="6" customWidth="1"/>
    <col min="8" max="16384" width="10.83203125" style="1"/>
  </cols>
  <sheetData>
    <row r="1" spans="1:13" s="4" customFormat="1" ht="17" x14ac:dyDescent="0.2">
      <c r="A1" s="2" t="s">
        <v>0</v>
      </c>
      <c r="B1" s="2" t="s">
        <v>1</v>
      </c>
      <c r="C1" s="3" t="s">
        <v>2</v>
      </c>
      <c r="D1" s="3" t="s">
        <v>161</v>
      </c>
      <c r="E1" s="2" t="s">
        <v>165</v>
      </c>
      <c r="F1" s="2" t="s">
        <v>166</v>
      </c>
      <c r="G1" s="2" t="s">
        <v>160</v>
      </c>
    </row>
    <row r="2" spans="1:13" x14ac:dyDescent="0.2">
      <c r="A2" s="156">
        <v>1</v>
      </c>
      <c r="B2" s="156" t="s">
        <v>95</v>
      </c>
      <c r="C2" s="157" t="s">
        <v>96</v>
      </c>
      <c r="D2" s="52">
        <v>2021</v>
      </c>
      <c r="E2" s="55">
        <v>2</v>
      </c>
      <c r="F2" s="55">
        <v>6</v>
      </c>
      <c r="G2" s="53">
        <f>E2/F2*100</f>
        <v>33.333333333333329</v>
      </c>
      <c r="I2" s="153" t="s">
        <v>371</v>
      </c>
      <c r="J2" s="153"/>
      <c r="K2" s="153"/>
      <c r="L2" s="153"/>
      <c r="M2" s="153"/>
    </row>
    <row r="3" spans="1:13" x14ac:dyDescent="0.2">
      <c r="A3" s="156"/>
      <c r="B3" s="156"/>
      <c r="C3" s="157"/>
      <c r="D3" s="52">
        <v>2022</v>
      </c>
      <c r="E3" s="55">
        <v>2</v>
      </c>
      <c r="F3" s="55">
        <v>6</v>
      </c>
      <c r="G3" s="53">
        <f>E3/F3*100</f>
        <v>33.333333333333329</v>
      </c>
      <c r="I3" s="154" t="s">
        <v>372</v>
      </c>
      <c r="J3" s="154"/>
      <c r="K3" s="154"/>
      <c r="L3" s="154"/>
      <c r="M3" s="154"/>
    </row>
    <row r="4" spans="1:13" x14ac:dyDescent="0.2">
      <c r="A4" s="156"/>
      <c r="B4" s="156"/>
      <c r="C4" s="157"/>
      <c r="D4" s="52">
        <v>2023</v>
      </c>
      <c r="E4" s="55">
        <v>2</v>
      </c>
      <c r="F4" s="55">
        <v>6</v>
      </c>
      <c r="G4" s="53">
        <f>E4/F4*100</f>
        <v>33.333333333333329</v>
      </c>
    </row>
    <row r="5" spans="1:13" x14ac:dyDescent="0.2">
      <c r="A5" s="162">
        <v>2</v>
      </c>
      <c r="B5" s="162" t="s">
        <v>97</v>
      </c>
      <c r="C5" s="163" t="s">
        <v>98</v>
      </c>
      <c r="D5" s="49">
        <v>2021</v>
      </c>
      <c r="E5" s="72">
        <v>2</v>
      </c>
      <c r="F5" s="72">
        <v>4</v>
      </c>
      <c r="G5" s="50">
        <f t="shared" ref="G5:G194" si="0">E5/F5*100</f>
        <v>50</v>
      </c>
    </row>
    <row r="6" spans="1:13" x14ac:dyDescent="0.2">
      <c r="A6" s="162"/>
      <c r="B6" s="162"/>
      <c r="C6" s="163"/>
      <c r="D6" s="49">
        <v>2022</v>
      </c>
      <c r="E6" s="72">
        <v>2</v>
      </c>
      <c r="F6" s="72">
        <v>4</v>
      </c>
      <c r="G6" s="50">
        <f>E6/F6*100</f>
        <v>50</v>
      </c>
    </row>
    <row r="7" spans="1:13" x14ac:dyDescent="0.2">
      <c r="A7" s="162"/>
      <c r="B7" s="162"/>
      <c r="C7" s="163"/>
      <c r="D7" s="49">
        <v>2023</v>
      </c>
      <c r="E7" s="72">
        <v>2</v>
      </c>
      <c r="F7" s="72">
        <v>4</v>
      </c>
      <c r="G7" s="50">
        <f>E7/F7*100</f>
        <v>50</v>
      </c>
    </row>
    <row r="8" spans="1:13" s="4" customFormat="1" x14ac:dyDescent="0.2">
      <c r="A8" s="164">
        <v>3</v>
      </c>
      <c r="B8" s="164" t="s">
        <v>99</v>
      </c>
      <c r="C8" s="165" t="s">
        <v>100</v>
      </c>
      <c r="D8" s="43">
        <v>2021</v>
      </c>
      <c r="E8" s="73">
        <v>1</v>
      </c>
      <c r="F8" s="73">
        <v>3</v>
      </c>
      <c r="G8" s="44">
        <f t="shared" si="0"/>
        <v>33.333333333333329</v>
      </c>
    </row>
    <row r="9" spans="1:13" x14ac:dyDescent="0.2">
      <c r="A9" s="164"/>
      <c r="B9" s="164"/>
      <c r="C9" s="165"/>
      <c r="D9" s="43">
        <v>2022</v>
      </c>
      <c r="E9" s="73">
        <v>1</v>
      </c>
      <c r="F9" s="73">
        <v>3</v>
      </c>
      <c r="G9" s="44">
        <f>E9/F9*100</f>
        <v>33.333333333333329</v>
      </c>
    </row>
    <row r="10" spans="1:13" x14ac:dyDescent="0.2">
      <c r="A10" s="164"/>
      <c r="B10" s="164"/>
      <c r="C10" s="165"/>
      <c r="D10" s="43">
        <v>2023</v>
      </c>
      <c r="E10" s="73">
        <v>1</v>
      </c>
      <c r="F10" s="73">
        <v>3</v>
      </c>
      <c r="G10" s="44">
        <f>E10/F10*100</f>
        <v>33.333333333333329</v>
      </c>
    </row>
    <row r="11" spans="1:13" x14ac:dyDescent="0.2">
      <c r="A11" s="158">
        <v>4</v>
      </c>
      <c r="B11" s="158" t="s">
        <v>101</v>
      </c>
      <c r="C11" s="159" t="s">
        <v>102</v>
      </c>
      <c r="D11" s="46">
        <v>2021</v>
      </c>
      <c r="E11" s="90">
        <v>5</v>
      </c>
      <c r="F11" s="90">
        <v>11</v>
      </c>
      <c r="G11" s="47">
        <f t="shared" si="0"/>
        <v>45.454545454545453</v>
      </c>
    </row>
    <row r="12" spans="1:13" x14ac:dyDescent="0.2">
      <c r="A12" s="158"/>
      <c r="B12" s="158"/>
      <c r="C12" s="159"/>
      <c r="D12" s="46">
        <v>2022</v>
      </c>
      <c r="E12" s="90">
        <v>5</v>
      </c>
      <c r="F12" s="90">
        <v>11</v>
      </c>
      <c r="G12" s="47">
        <f>E12/F12*100</f>
        <v>45.454545454545453</v>
      </c>
    </row>
    <row r="13" spans="1:13" x14ac:dyDescent="0.2">
      <c r="A13" s="158"/>
      <c r="B13" s="158"/>
      <c r="C13" s="159"/>
      <c r="D13" s="46">
        <v>2023</v>
      </c>
      <c r="E13" s="90">
        <v>5</v>
      </c>
      <c r="F13" s="90">
        <v>11</v>
      </c>
      <c r="G13" s="47">
        <f>E13/F13*100</f>
        <v>45.454545454545453</v>
      </c>
    </row>
    <row r="14" spans="1:13" x14ac:dyDescent="0.2">
      <c r="A14" s="160">
        <v>5</v>
      </c>
      <c r="B14" s="160" t="s">
        <v>103</v>
      </c>
      <c r="C14" s="161" t="s">
        <v>104</v>
      </c>
      <c r="D14" s="36">
        <v>2021</v>
      </c>
      <c r="E14" s="41">
        <v>2</v>
      </c>
      <c r="F14" s="41">
        <v>5</v>
      </c>
      <c r="G14" s="35">
        <f t="shared" si="0"/>
        <v>40</v>
      </c>
    </row>
    <row r="15" spans="1:13" x14ac:dyDescent="0.2">
      <c r="A15" s="160"/>
      <c r="B15" s="160"/>
      <c r="C15" s="161"/>
      <c r="D15" s="36">
        <v>2022</v>
      </c>
      <c r="E15" s="41">
        <v>2</v>
      </c>
      <c r="F15" s="41">
        <v>5</v>
      </c>
      <c r="G15" s="35">
        <f>E15/F15*100</f>
        <v>40</v>
      </c>
    </row>
    <row r="16" spans="1:13" x14ac:dyDescent="0.2">
      <c r="A16" s="160"/>
      <c r="B16" s="160"/>
      <c r="C16" s="161"/>
      <c r="D16" s="36">
        <v>2023</v>
      </c>
      <c r="E16" s="41">
        <v>2</v>
      </c>
      <c r="F16" s="41">
        <v>5</v>
      </c>
      <c r="G16" s="35">
        <f>E16/F16*100</f>
        <v>40</v>
      </c>
    </row>
    <row r="17" spans="1:7" x14ac:dyDescent="0.2">
      <c r="A17" s="156">
        <v>6</v>
      </c>
      <c r="B17" s="156" t="s">
        <v>105</v>
      </c>
      <c r="C17" s="157" t="s">
        <v>106</v>
      </c>
      <c r="D17" s="52">
        <v>2021</v>
      </c>
      <c r="E17" s="55">
        <v>1</v>
      </c>
      <c r="F17" s="55">
        <v>2</v>
      </c>
      <c r="G17" s="53">
        <f t="shared" si="0"/>
        <v>50</v>
      </c>
    </row>
    <row r="18" spans="1:7" x14ac:dyDescent="0.2">
      <c r="A18" s="156"/>
      <c r="B18" s="156"/>
      <c r="C18" s="157"/>
      <c r="D18" s="52">
        <v>2022</v>
      </c>
      <c r="E18" s="55">
        <v>1</v>
      </c>
      <c r="F18" s="55">
        <v>2</v>
      </c>
      <c r="G18" s="53">
        <f>E18/F18*100</f>
        <v>50</v>
      </c>
    </row>
    <row r="19" spans="1:7" x14ac:dyDescent="0.2">
      <c r="A19" s="156"/>
      <c r="B19" s="156"/>
      <c r="C19" s="157"/>
      <c r="D19" s="52">
        <v>2023</v>
      </c>
      <c r="E19" s="55">
        <v>1</v>
      </c>
      <c r="F19" s="55">
        <v>2</v>
      </c>
      <c r="G19" s="53">
        <f>E19/F19*100</f>
        <v>50</v>
      </c>
    </row>
    <row r="20" spans="1:7" x14ac:dyDescent="0.2">
      <c r="A20" s="162">
        <v>7</v>
      </c>
      <c r="B20" s="162" t="s">
        <v>107</v>
      </c>
      <c r="C20" s="163" t="s">
        <v>108</v>
      </c>
      <c r="D20" s="49">
        <v>2021</v>
      </c>
      <c r="E20" s="72">
        <v>1</v>
      </c>
      <c r="F20" s="72">
        <v>2</v>
      </c>
      <c r="G20" s="50">
        <f t="shared" si="0"/>
        <v>50</v>
      </c>
    </row>
    <row r="21" spans="1:7" x14ac:dyDescent="0.2">
      <c r="A21" s="162"/>
      <c r="B21" s="162"/>
      <c r="C21" s="163"/>
      <c r="D21" s="49">
        <v>2022</v>
      </c>
      <c r="E21" s="72">
        <v>1</v>
      </c>
      <c r="F21" s="72">
        <v>2</v>
      </c>
      <c r="G21" s="50">
        <f>E21/F21*100</f>
        <v>50</v>
      </c>
    </row>
    <row r="22" spans="1:7" x14ac:dyDescent="0.2">
      <c r="A22" s="162"/>
      <c r="B22" s="162"/>
      <c r="C22" s="163"/>
      <c r="D22" s="49">
        <v>2023</v>
      </c>
      <c r="E22" s="72">
        <v>1</v>
      </c>
      <c r="F22" s="72">
        <v>2</v>
      </c>
      <c r="G22" s="50">
        <f>E22/F22*100</f>
        <v>50</v>
      </c>
    </row>
    <row r="23" spans="1:7" x14ac:dyDescent="0.2">
      <c r="A23" s="164">
        <v>8</v>
      </c>
      <c r="B23" s="164" t="s">
        <v>109</v>
      </c>
      <c r="C23" s="165" t="s">
        <v>110</v>
      </c>
      <c r="D23" s="43">
        <v>2021</v>
      </c>
      <c r="E23" s="73">
        <v>1</v>
      </c>
      <c r="F23" s="73">
        <v>2</v>
      </c>
      <c r="G23" s="44">
        <f t="shared" si="0"/>
        <v>50</v>
      </c>
    </row>
    <row r="24" spans="1:7" x14ac:dyDescent="0.2">
      <c r="A24" s="164"/>
      <c r="B24" s="164"/>
      <c r="C24" s="165"/>
      <c r="D24" s="43">
        <v>2022</v>
      </c>
      <c r="E24" s="73">
        <v>1</v>
      </c>
      <c r="F24" s="73">
        <v>2</v>
      </c>
      <c r="G24" s="44">
        <f>E24/F24*100</f>
        <v>50</v>
      </c>
    </row>
    <row r="25" spans="1:7" x14ac:dyDescent="0.2">
      <c r="A25" s="164"/>
      <c r="B25" s="164"/>
      <c r="C25" s="165"/>
      <c r="D25" s="43">
        <v>2023</v>
      </c>
      <c r="E25" s="73">
        <v>1</v>
      </c>
      <c r="F25" s="73">
        <v>2</v>
      </c>
      <c r="G25" s="44">
        <f>E25/F25*100</f>
        <v>50</v>
      </c>
    </row>
    <row r="26" spans="1:7" x14ac:dyDescent="0.2">
      <c r="A26" s="158">
        <v>9</v>
      </c>
      <c r="B26" s="158" t="s">
        <v>111</v>
      </c>
      <c r="C26" s="159" t="s">
        <v>112</v>
      </c>
      <c r="D26" s="46">
        <v>2021</v>
      </c>
      <c r="E26" s="90">
        <v>1</v>
      </c>
      <c r="F26" s="90">
        <v>2</v>
      </c>
      <c r="G26" s="47">
        <f t="shared" si="0"/>
        <v>50</v>
      </c>
    </row>
    <row r="27" spans="1:7" x14ac:dyDescent="0.2">
      <c r="A27" s="158"/>
      <c r="B27" s="158"/>
      <c r="C27" s="159"/>
      <c r="D27" s="46">
        <v>2022</v>
      </c>
      <c r="E27" s="90">
        <v>1</v>
      </c>
      <c r="F27" s="90">
        <v>2</v>
      </c>
      <c r="G27" s="47">
        <f>E27/F27*100</f>
        <v>50</v>
      </c>
    </row>
    <row r="28" spans="1:7" x14ac:dyDescent="0.2">
      <c r="A28" s="158"/>
      <c r="B28" s="158"/>
      <c r="C28" s="159"/>
      <c r="D28" s="46">
        <v>2023</v>
      </c>
      <c r="E28" s="90">
        <v>1</v>
      </c>
      <c r="F28" s="90">
        <v>2</v>
      </c>
      <c r="G28" s="47">
        <f>E28/F28*100</f>
        <v>50</v>
      </c>
    </row>
    <row r="29" spans="1:7" x14ac:dyDescent="0.2">
      <c r="A29" s="160">
        <v>10</v>
      </c>
      <c r="B29" s="160" t="s">
        <v>113</v>
      </c>
      <c r="C29" s="161" t="s">
        <v>114</v>
      </c>
      <c r="D29" s="36">
        <v>2021</v>
      </c>
      <c r="E29" s="41">
        <v>1</v>
      </c>
      <c r="F29" s="41">
        <v>3</v>
      </c>
      <c r="G29" s="35">
        <f t="shared" si="0"/>
        <v>33.333333333333329</v>
      </c>
    </row>
    <row r="30" spans="1:7" x14ac:dyDescent="0.2">
      <c r="A30" s="160"/>
      <c r="B30" s="160"/>
      <c r="C30" s="161"/>
      <c r="D30" s="36">
        <v>2022</v>
      </c>
      <c r="E30" s="41">
        <v>1</v>
      </c>
      <c r="F30" s="41">
        <v>3</v>
      </c>
      <c r="G30" s="35">
        <f>E30/F30*100</f>
        <v>33.333333333333329</v>
      </c>
    </row>
    <row r="31" spans="1:7" x14ac:dyDescent="0.2">
      <c r="A31" s="160"/>
      <c r="B31" s="160"/>
      <c r="C31" s="161"/>
      <c r="D31" s="36">
        <v>2023</v>
      </c>
      <c r="E31" s="41">
        <v>1</v>
      </c>
      <c r="F31" s="41">
        <v>3</v>
      </c>
      <c r="G31" s="35">
        <f>E31/F31*100</f>
        <v>33.333333333333329</v>
      </c>
    </row>
    <row r="32" spans="1:7" x14ac:dyDescent="0.2">
      <c r="A32" s="156">
        <v>11</v>
      </c>
      <c r="B32" s="156" t="s">
        <v>115</v>
      </c>
      <c r="C32" s="157" t="s">
        <v>116</v>
      </c>
      <c r="D32" s="52">
        <v>2021</v>
      </c>
      <c r="E32" s="55">
        <v>1</v>
      </c>
      <c r="F32" s="55">
        <v>2</v>
      </c>
      <c r="G32" s="53">
        <f t="shared" si="0"/>
        <v>50</v>
      </c>
    </row>
    <row r="33" spans="1:7" x14ac:dyDescent="0.2">
      <c r="A33" s="156"/>
      <c r="B33" s="156"/>
      <c r="C33" s="157"/>
      <c r="D33" s="52">
        <v>2022</v>
      </c>
      <c r="E33" s="55">
        <v>1</v>
      </c>
      <c r="F33" s="55">
        <v>2</v>
      </c>
      <c r="G33" s="53">
        <f>E33/F33*100</f>
        <v>50</v>
      </c>
    </row>
    <row r="34" spans="1:7" x14ac:dyDescent="0.2">
      <c r="A34" s="156"/>
      <c r="B34" s="156"/>
      <c r="C34" s="157"/>
      <c r="D34" s="52">
        <v>2023</v>
      </c>
      <c r="E34" s="55">
        <v>1</v>
      </c>
      <c r="F34" s="55">
        <v>2</v>
      </c>
      <c r="G34" s="53">
        <f>E34/F34*100</f>
        <v>50</v>
      </c>
    </row>
    <row r="35" spans="1:7" x14ac:dyDescent="0.2">
      <c r="A35" s="162">
        <v>12</v>
      </c>
      <c r="B35" s="162" t="s">
        <v>117</v>
      </c>
      <c r="C35" s="163" t="s">
        <v>118</v>
      </c>
      <c r="D35" s="49">
        <v>2021</v>
      </c>
      <c r="E35" s="72">
        <v>1</v>
      </c>
      <c r="F35" s="72">
        <v>3</v>
      </c>
      <c r="G35" s="50">
        <f t="shared" si="0"/>
        <v>33.333333333333329</v>
      </c>
    </row>
    <row r="36" spans="1:7" x14ac:dyDescent="0.2">
      <c r="A36" s="162"/>
      <c r="B36" s="162"/>
      <c r="C36" s="163"/>
      <c r="D36" s="49">
        <v>2022</v>
      </c>
      <c r="E36" s="72">
        <v>1</v>
      </c>
      <c r="F36" s="72">
        <v>3</v>
      </c>
      <c r="G36" s="50">
        <f>E36/F36*100</f>
        <v>33.333333333333329</v>
      </c>
    </row>
    <row r="37" spans="1:7" x14ac:dyDescent="0.2">
      <c r="A37" s="162"/>
      <c r="B37" s="162"/>
      <c r="C37" s="163"/>
      <c r="D37" s="49">
        <v>2023</v>
      </c>
      <c r="E37" s="72">
        <v>1</v>
      </c>
      <c r="F37" s="72">
        <v>3</v>
      </c>
      <c r="G37" s="50">
        <f>E37/F37*100</f>
        <v>33.333333333333329</v>
      </c>
    </row>
    <row r="38" spans="1:7" x14ac:dyDescent="0.2">
      <c r="A38" s="164">
        <v>13</v>
      </c>
      <c r="B38" s="164" t="s">
        <v>119</v>
      </c>
      <c r="C38" s="165" t="s">
        <v>120</v>
      </c>
      <c r="D38" s="43">
        <v>2021</v>
      </c>
      <c r="E38" s="73">
        <v>1</v>
      </c>
      <c r="F38" s="73">
        <v>3</v>
      </c>
      <c r="G38" s="44">
        <f t="shared" si="0"/>
        <v>33.333333333333329</v>
      </c>
    </row>
    <row r="39" spans="1:7" x14ac:dyDescent="0.2">
      <c r="A39" s="164"/>
      <c r="B39" s="164"/>
      <c r="C39" s="165"/>
      <c r="D39" s="43">
        <v>2022</v>
      </c>
      <c r="E39" s="73">
        <v>1</v>
      </c>
      <c r="F39" s="73">
        <v>3</v>
      </c>
      <c r="G39" s="44">
        <f>E39/F39*100</f>
        <v>33.333333333333329</v>
      </c>
    </row>
    <row r="40" spans="1:7" x14ac:dyDescent="0.2">
      <c r="A40" s="164"/>
      <c r="B40" s="164"/>
      <c r="C40" s="165"/>
      <c r="D40" s="43">
        <v>2023</v>
      </c>
      <c r="E40" s="73">
        <v>1</v>
      </c>
      <c r="F40" s="73">
        <v>3</v>
      </c>
      <c r="G40" s="44">
        <f>E40/F40*100</f>
        <v>33.333333333333329</v>
      </c>
    </row>
    <row r="41" spans="1:7" x14ac:dyDescent="0.2">
      <c r="A41" s="158">
        <v>14</v>
      </c>
      <c r="B41" s="158" t="s">
        <v>121</v>
      </c>
      <c r="C41" s="159" t="s">
        <v>122</v>
      </c>
      <c r="D41" s="46">
        <v>2021</v>
      </c>
      <c r="E41" s="90">
        <v>2</v>
      </c>
      <c r="F41" s="90">
        <v>4</v>
      </c>
      <c r="G41" s="47">
        <f t="shared" si="0"/>
        <v>50</v>
      </c>
    </row>
    <row r="42" spans="1:7" x14ac:dyDescent="0.2">
      <c r="A42" s="158"/>
      <c r="B42" s="158"/>
      <c r="C42" s="159"/>
      <c r="D42" s="46">
        <v>2022</v>
      </c>
      <c r="E42" s="90">
        <v>2</v>
      </c>
      <c r="F42" s="90">
        <v>4</v>
      </c>
      <c r="G42" s="47">
        <f>E42/F42*100</f>
        <v>50</v>
      </c>
    </row>
    <row r="43" spans="1:7" x14ac:dyDescent="0.2">
      <c r="A43" s="158"/>
      <c r="B43" s="158"/>
      <c r="C43" s="159"/>
      <c r="D43" s="46">
        <v>2023</v>
      </c>
      <c r="E43" s="90">
        <v>2</v>
      </c>
      <c r="F43" s="90">
        <v>4</v>
      </c>
      <c r="G43" s="47">
        <f>E43/F43*100</f>
        <v>50</v>
      </c>
    </row>
    <row r="44" spans="1:7" x14ac:dyDescent="0.2">
      <c r="A44" s="160">
        <v>15</v>
      </c>
      <c r="B44" s="160" t="s">
        <v>123</v>
      </c>
      <c r="C44" s="161" t="s">
        <v>124</v>
      </c>
      <c r="D44" s="36">
        <v>2021</v>
      </c>
      <c r="E44" s="41">
        <v>1</v>
      </c>
      <c r="F44" s="41">
        <v>3</v>
      </c>
      <c r="G44" s="35">
        <f t="shared" si="0"/>
        <v>33.333333333333329</v>
      </c>
    </row>
    <row r="45" spans="1:7" x14ac:dyDescent="0.2">
      <c r="A45" s="160"/>
      <c r="B45" s="160"/>
      <c r="C45" s="161"/>
      <c r="D45" s="36">
        <v>2022</v>
      </c>
      <c r="E45" s="41">
        <v>1</v>
      </c>
      <c r="F45" s="41">
        <v>3</v>
      </c>
      <c r="G45" s="35">
        <f>E45/F45*100</f>
        <v>33.333333333333329</v>
      </c>
    </row>
    <row r="46" spans="1:7" x14ac:dyDescent="0.2">
      <c r="A46" s="160"/>
      <c r="B46" s="160"/>
      <c r="C46" s="161"/>
      <c r="D46" s="36">
        <v>2023</v>
      </c>
      <c r="E46" s="41">
        <v>1</v>
      </c>
      <c r="F46" s="41">
        <v>3</v>
      </c>
      <c r="G46" s="35">
        <f>E46/F46*100</f>
        <v>33.333333333333329</v>
      </c>
    </row>
    <row r="47" spans="1:7" x14ac:dyDescent="0.2">
      <c r="A47" s="156">
        <v>16</v>
      </c>
      <c r="B47" s="156" t="s">
        <v>125</v>
      </c>
      <c r="C47" s="157" t="s">
        <v>126</v>
      </c>
      <c r="D47" s="52">
        <v>2021</v>
      </c>
      <c r="E47" s="55">
        <v>1</v>
      </c>
      <c r="F47" s="55">
        <v>2</v>
      </c>
      <c r="G47" s="53">
        <f t="shared" si="0"/>
        <v>50</v>
      </c>
    </row>
    <row r="48" spans="1:7" x14ac:dyDescent="0.2">
      <c r="A48" s="156"/>
      <c r="B48" s="156"/>
      <c r="C48" s="157"/>
      <c r="D48" s="52">
        <v>2022</v>
      </c>
      <c r="E48" s="55">
        <v>1</v>
      </c>
      <c r="F48" s="55">
        <v>2</v>
      </c>
      <c r="G48" s="53">
        <f>E48/F48*100</f>
        <v>50</v>
      </c>
    </row>
    <row r="49" spans="1:7" x14ac:dyDescent="0.2">
      <c r="A49" s="156"/>
      <c r="B49" s="156"/>
      <c r="C49" s="157"/>
      <c r="D49" s="52">
        <v>2023</v>
      </c>
      <c r="E49" s="55">
        <v>1</v>
      </c>
      <c r="F49" s="55">
        <v>2</v>
      </c>
      <c r="G49" s="53">
        <f>E49/F49*100</f>
        <v>50</v>
      </c>
    </row>
    <row r="50" spans="1:7" x14ac:dyDescent="0.2">
      <c r="A50" s="162">
        <v>17</v>
      </c>
      <c r="B50" s="162" t="s">
        <v>127</v>
      </c>
      <c r="C50" s="163" t="s">
        <v>128</v>
      </c>
      <c r="D50" s="49">
        <v>2021</v>
      </c>
      <c r="E50" s="72">
        <v>1</v>
      </c>
      <c r="F50" s="72">
        <v>3</v>
      </c>
      <c r="G50" s="50">
        <f t="shared" si="0"/>
        <v>33.333333333333329</v>
      </c>
    </row>
    <row r="51" spans="1:7" x14ac:dyDescent="0.2">
      <c r="A51" s="162"/>
      <c r="B51" s="162"/>
      <c r="C51" s="163"/>
      <c r="D51" s="49">
        <v>2022</v>
      </c>
      <c r="E51" s="72">
        <v>1</v>
      </c>
      <c r="F51" s="72">
        <v>3</v>
      </c>
      <c r="G51" s="50">
        <f>E51/F51*100</f>
        <v>33.333333333333329</v>
      </c>
    </row>
    <row r="52" spans="1:7" x14ac:dyDescent="0.2">
      <c r="A52" s="162"/>
      <c r="B52" s="162"/>
      <c r="C52" s="163"/>
      <c r="D52" s="49">
        <v>2023</v>
      </c>
      <c r="E52" s="72">
        <v>1</v>
      </c>
      <c r="F52" s="72">
        <v>3</v>
      </c>
      <c r="G52" s="50">
        <f>E52/F52*100</f>
        <v>33.333333333333329</v>
      </c>
    </row>
    <row r="53" spans="1:7" x14ac:dyDescent="0.2">
      <c r="A53" s="164">
        <v>18</v>
      </c>
      <c r="B53" s="164" t="s">
        <v>129</v>
      </c>
      <c r="C53" s="165" t="s">
        <v>130</v>
      </c>
      <c r="D53" s="43">
        <v>2021</v>
      </c>
      <c r="E53" s="73">
        <v>1</v>
      </c>
      <c r="F53" s="73">
        <v>3</v>
      </c>
      <c r="G53" s="44">
        <f t="shared" si="0"/>
        <v>33.333333333333329</v>
      </c>
    </row>
    <row r="54" spans="1:7" x14ac:dyDescent="0.2">
      <c r="A54" s="164"/>
      <c r="B54" s="164"/>
      <c r="C54" s="165"/>
      <c r="D54" s="43">
        <v>2022</v>
      </c>
      <c r="E54" s="73">
        <v>1</v>
      </c>
      <c r="F54" s="73">
        <v>3</v>
      </c>
      <c r="G54" s="44">
        <f>E54/F54*100</f>
        <v>33.333333333333329</v>
      </c>
    </row>
    <row r="55" spans="1:7" x14ac:dyDescent="0.2">
      <c r="A55" s="164"/>
      <c r="B55" s="164"/>
      <c r="C55" s="165"/>
      <c r="D55" s="43">
        <v>2023</v>
      </c>
      <c r="E55" s="73">
        <v>1</v>
      </c>
      <c r="F55" s="73">
        <v>3</v>
      </c>
      <c r="G55" s="44">
        <f>E55/F55*100</f>
        <v>33.333333333333329</v>
      </c>
    </row>
    <row r="56" spans="1:7" x14ac:dyDescent="0.2">
      <c r="A56" s="158">
        <v>19</v>
      </c>
      <c r="B56" s="158" t="s">
        <v>131</v>
      </c>
      <c r="C56" s="159" t="s">
        <v>132</v>
      </c>
      <c r="D56" s="46">
        <v>2021</v>
      </c>
      <c r="E56" s="90">
        <v>1</v>
      </c>
      <c r="F56" s="90">
        <v>3</v>
      </c>
      <c r="G56" s="47">
        <f t="shared" si="0"/>
        <v>33.333333333333329</v>
      </c>
    </row>
    <row r="57" spans="1:7" x14ac:dyDescent="0.2">
      <c r="A57" s="158"/>
      <c r="B57" s="158"/>
      <c r="C57" s="159"/>
      <c r="D57" s="46">
        <v>2022</v>
      </c>
      <c r="E57" s="90">
        <v>1</v>
      </c>
      <c r="F57" s="90">
        <v>3</v>
      </c>
      <c r="G57" s="47">
        <f>E57/F57*100</f>
        <v>33.333333333333329</v>
      </c>
    </row>
    <row r="58" spans="1:7" x14ac:dyDescent="0.2">
      <c r="A58" s="158"/>
      <c r="B58" s="158"/>
      <c r="C58" s="159"/>
      <c r="D58" s="46">
        <v>2023</v>
      </c>
      <c r="E58" s="90">
        <v>1</v>
      </c>
      <c r="F58" s="90">
        <v>3</v>
      </c>
      <c r="G58" s="47">
        <f>E58/F58*100</f>
        <v>33.333333333333329</v>
      </c>
    </row>
    <row r="59" spans="1:7" x14ac:dyDescent="0.2">
      <c r="A59" s="160">
        <v>20</v>
      </c>
      <c r="B59" s="160" t="s">
        <v>133</v>
      </c>
      <c r="C59" s="161" t="s">
        <v>134</v>
      </c>
      <c r="D59" s="36">
        <v>2021</v>
      </c>
      <c r="E59" s="41">
        <v>1</v>
      </c>
      <c r="F59" s="41">
        <v>2</v>
      </c>
      <c r="G59" s="35">
        <f t="shared" si="0"/>
        <v>50</v>
      </c>
    </row>
    <row r="60" spans="1:7" x14ac:dyDescent="0.2">
      <c r="A60" s="160"/>
      <c r="B60" s="160"/>
      <c r="C60" s="161"/>
      <c r="D60" s="36">
        <v>2022</v>
      </c>
      <c r="E60" s="41">
        <v>1</v>
      </c>
      <c r="F60" s="41">
        <v>2</v>
      </c>
      <c r="G60" s="35">
        <f>E60/F60*100</f>
        <v>50</v>
      </c>
    </row>
    <row r="61" spans="1:7" x14ac:dyDescent="0.2">
      <c r="A61" s="160"/>
      <c r="B61" s="160"/>
      <c r="C61" s="161"/>
      <c r="D61" s="36">
        <v>2023</v>
      </c>
      <c r="E61" s="41">
        <v>1</v>
      </c>
      <c r="F61" s="41">
        <v>2</v>
      </c>
      <c r="G61" s="35">
        <f>E61/F61*100</f>
        <v>50</v>
      </c>
    </row>
    <row r="62" spans="1:7" x14ac:dyDescent="0.2">
      <c r="A62" s="156">
        <v>21</v>
      </c>
      <c r="B62" s="156" t="s">
        <v>135</v>
      </c>
      <c r="C62" s="157" t="s">
        <v>144</v>
      </c>
      <c r="D62" s="52">
        <v>2021</v>
      </c>
      <c r="E62" s="55">
        <v>2</v>
      </c>
      <c r="F62" s="55">
        <v>4</v>
      </c>
      <c r="G62" s="53">
        <f t="shared" si="0"/>
        <v>50</v>
      </c>
    </row>
    <row r="63" spans="1:7" x14ac:dyDescent="0.2">
      <c r="A63" s="156"/>
      <c r="B63" s="156"/>
      <c r="C63" s="157"/>
      <c r="D63" s="52">
        <v>2022</v>
      </c>
      <c r="E63" s="55">
        <v>2</v>
      </c>
      <c r="F63" s="55">
        <v>4</v>
      </c>
      <c r="G63" s="53">
        <f>E63/F63*100</f>
        <v>50</v>
      </c>
    </row>
    <row r="64" spans="1:7" x14ac:dyDescent="0.2">
      <c r="A64" s="156"/>
      <c r="B64" s="156"/>
      <c r="C64" s="157"/>
      <c r="D64" s="52">
        <v>2023</v>
      </c>
      <c r="E64" s="55">
        <v>2</v>
      </c>
      <c r="F64" s="55">
        <v>4</v>
      </c>
      <c r="G64" s="53">
        <f>E64/F64*100</f>
        <v>50</v>
      </c>
    </row>
    <row r="65" spans="1:7" x14ac:dyDescent="0.2">
      <c r="A65" s="162">
        <v>22</v>
      </c>
      <c r="B65" s="162" t="s">
        <v>136</v>
      </c>
      <c r="C65" s="163" t="s">
        <v>137</v>
      </c>
      <c r="D65" s="49">
        <v>2021</v>
      </c>
      <c r="E65" s="72">
        <v>1</v>
      </c>
      <c r="F65" s="72">
        <v>3</v>
      </c>
      <c r="G65" s="50">
        <f t="shared" si="0"/>
        <v>33.333333333333329</v>
      </c>
    </row>
    <row r="66" spans="1:7" x14ac:dyDescent="0.2">
      <c r="A66" s="162"/>
      <c r="B66" s="162"/>
      <c r="C66" s="163"/>
      <c r="D66" s="49">
        <v>2022</v>
      </c>
      <c r="E66" s="72">
        <v>1</v>
      </c>
      <c r="F66" s="72">
        <v>3</v>
      </c>
      <c r="G66" s="50">
        <f>E66/F66*100</f>
        <v>33.333333333333329</v>
      </c>
    </row>
    <row r="67" spans="1:7" x14ac:dyDescent="0.2">
      <c r="A67" s="162"/>
      <c r="B67" s="162"/>
      <c r="C67" s="163"/>
      <c r="D67" s="49">
        <v>2023</v>
      </c>
      <c r="E67" s="72">
        <v>1</v>
      </c>
      <c r="F67" s="72">
        <v>3</v>
      </c>
      <c r="G67" s="50">
        <f>E67/F67*100</f>
        <v>33.333333333333329</v>
      </c>
    </row>
    <row r="68" spans="1:7" x14ac:dyDescent="0.2">
      <c r="A68" s="164">
        <v>23</v>
      </c>
      <c r="B68" s="164" t="s">
        <v>138</v>
      </c>
      <c r="C68" s="165" t="s">
        <v>139</v>
      </c>
      <c r="D68" s="43">
        <v>2021</v>
      </c>
      <c r="E68" s="73">
        <v>1</v>
      </c>
      <c r="F68" s="73">
        <v>3</v>
      </c>
      <c r="G68" s="44">
        <f t="shared" si="0"/>
        <v>33.333333333333329</v>
      </c>
    </row>
    <row r="69" spans="1:7" x14ac:dyDescent="0.2">
      <c r="A69" s="164"/>
      <c r="B69" s="164"/>
      <c r="C69" s="165"/>
      <c r="D69" s="43">
        <v>2022</v>
      </c>
      <c r="E69" s="73">
        <v>1</v>
      </c>
      <c r="F69" s="73">
        <v>3</v>
      </c>
      <c r="G69" s="44">
        <f>E69/F69*100</f>
        <v>33.333333333333329</v>
      </c>
    </row>
    <row r="70" spans="1:7" x14ac:dyDescent="0.2">
      <c r="A70" s="164"/>
      <c r="B70" s="164"/>
      <c r="C70" s="165"/>
      <c r="D70" s="43">
        <v>2023</v>
      </c>
      <c r="E70" s="73">
        <v>1</v>
      </c>
      <c r="F70" s="73">
        <v>3</v>
      </c>
      <c r="G70" s="44">
        <f>E70/F70*100</f>
        <v>33.333333333333329</v>
      </c>
    </row>
    <row r="71" spans="1:7" x14ac:dyDescent="0.2">
      <c r="A71" s="158">
        <v>24</v>
      </c>
      <c r="B71" s="158" t="s">
        <v>140</v>
      </c>
      <c r="C71" s="159" t="s">
        <v>141</v>
      </c>
      <c r="D71" s="46">
        <v>2021</v>
      </c>
      <c r="E71" s="90">
        <v>2</v>
      </c>
      <c r="F71" s="90">
        <v>6</v>
      </c>
      <c r="G71" s="47">
        <f t="shared" si="0"/>
        <v>33.333333333333329</v>
      </c>
    </row>
    <row r="72" spans="1:7" x14ac:dyDescent="0.2">
      <c r="A72" s="158"/>
      <c r="B72" s="158"/>
      <c r="C72" s="159"/>
      <c r="D72" s="46">
        <v>2022</v>
      </c>
      <c r="E72" s="90">
        <v>2</v>
      </c>
      <c r="F72" s="90">
        <v>6</v>
      </c>
      <c r="G72" s="47">
        <f>E72/F72*100</f>
        <v>33.333333333333329</v>
      </c>
    </row>
    <row r="73" spans="1:7" x14ac:dyDescent="0.2">
      <c r="A73" s="158"/>
      <c r="B73" s="158"/>
      <c r="C73" s="159"/>
      <c r="D73" s="46">
        <v>2023</v>
      </c>
      <c r="E73" s="90">
        <v>2</v>
      </c>
      <c r="F73" s="90">
        <v>6</v>
      </c>
      <c r="G73" s="47">
        <f>E73/F73*100</f>
        <v>33.333333333333329</v>
      </c>
    </row>
    <row r="74" spans="1:7" x14ac:dyDescent="0.2">
      <c r="A74" s="160">
        <v>25</v>
      </c>
      <c r="B74" s="160" t="s">
        <v>142</v>
      </c>
      <c r="C74" s="161" t="s">
        <v>143</v>
      </c>
      <c r="D74" s="36">
        <v>2021</v>
      </c>
      <c r="E74" s="41">
        <v>2</v>
      </c>
      <c r="F74" s="41">
        <v>7</v>
      </c>
      <c r="G74" s="35">
        <f t="shared" si="0"/>
        <v>28.571428571428569</v>
      </c>
    </row>
    <row r="75" spans="1:7" x14ac:dyDescent="0.2">
      <c r="A75" s="160"/>
      <c r="B75" s="160"/>
      <c r="C75" s="161"/>
      <c r="D75" s="36">
        <v>2022</v>
      </c>
      <c r="E75" s="41">
        <v>2</v>
      </c>
      <c r="F75" s="41">
        <v>7</v>
      </c>
      <c r="G75" s="35">
        <f>E75/F75*100</f>
        <v>28.571428571428569</v>
      </c>
    </row>
    <row r="76" spans="1:7" x14ac:dyDescent="0.2">
      <c r="A76" s="160"/>
      <c r="B76" s="160"/>
      <c r="C76" s="161"/>
      <c r="D76" s="36">
        <v>2023</v>
      </c>
      <c r="E76" s="41">
        <v>2</v>
      </c>
      <c r="F76" s="41">
        <v>7</v>
      </c>
      <c r="G76" s="35">
        <f>E76/F76*100</f>
        <v>28.571428571428569</v>
      </c>
    </row>
    <row r="77" spans="1:7" x14ac:dyDescent="0.2">
      <c r="A77" s="156">
        <v>26</v>
      </c>
      <c r="B77" s="156" t="s">
        <v>3</v>
      </c>
      <c r="C77" s="157" t="s">
        <v>4</v>
      </c>
      <c r="D77" s="52">
        <v>2021</v>
      </c>
      <c r="E77" s="55">
        <v>2</v>
      </c>
      <c r="F77" s="55">
        <v>4</v>
      </c>
      <c r="G77" s="53">
        <f t="shared" si="0"/>
        <v>50</v>
      </c>
    </row>
    <row r="78" spans="1:7" x14ac:dyDescent="0.2">
      <c r="A78" s="156"/>
      <c r="B78" s="156"/>
      <c r="C78" s="157"/>
      <c r="D78" s="52">
        <v>2022</v>
      </c>
      <c r="E78" s="55">
        <v>2</v>
      </c>
      <c r="F78" s="55">
        <v>4</v>
      </c>
      <c r="G78" s="53">
        <f>E78/F78*100</f>
        <v>50</v>
      </c>
    </row>
    <row r="79" spans="1:7" x14ac:dyDescent="0.2">
      <c r="A79" s="156"/>
      <c r="B79" s="156"/>
      <c r="C79" s="157"/>
      <c r="D79" s="52">
        <v>2023</v>
      </c>
      <c r="E79" s="55">
        <v>2</v>
      </c>
      <c r="F79" s="55">
        <v>4</v>
      </c>
      <c r="G79" s="53">
        <f>E79/F79*100</f>
        <v>50</v>
      </c>
    </row>
    <row r="80" spans="1:7" x14ac:dyDescent="0.2">
      <c r="A80" s="162">
        <v>27</v>
      </c>
      <c r="B80" s="162" t="s">
        <v>5</v>
      </c>
      <c r="C80" s="163" t="s">
        <v>6</v>
      </c>
      <c r="D80" s="49">
        <v>2021</v>
      </c>
      <c r="E80" s="72">
        <v>2</v>
      </c>
      <c r="F80" s="72">
        <v>5</v>
      </c>
      <c r="G80" s="50">
        <f t="shared" si="0"/>
        <v>40</v>
      </c>
    </row>
    <row r="81" spans="1:7" x14ac:dyDescent="0.2">
      <c r="A81" s="162"/>
      <c r="B81" s="162"/>
      <c r="C81" s="163"/>
      <c r="D81" s="49">
        <v>2022</v>
      </c>
      <c r="E81" s="72">
        <v>2</v>
      </c>
      <c r="F81" s="72">
        <v>5</v>
      </c>
      <c r="G81" s="50">
        <f>E81/F81*100</f>
        <v>40</v>
      </c>
    </row>
    <row r="82" spans="1:7" x14ac:dyDescent="0.2">
      <c r="A82" s="162"/>
      <c r="B82" s="162"/>
      <c r="C82" s="163"/>
      <c r="D82" s="49">
        <v>2023</v>
      </c>
      <c r="E82" s="72">
        <v>2</v>
      </c>
      <c r="F82" s="72">
        <v>5</v>
      </c>
      <c r="G82" s="50">
        <f>E82/F82*100</f>
        <v>40</v>
      </c>
    </row>
    <row r="83" spans="1:7" x14ac:dyDescent="0.2">
      <c r="A83" s="164">
        <v>28</v>
      </c>
      <c r="B83" s="164" t="s">
        <v>7</v>
      </c>
      <c r="C83" s="165" t="s">
        <v>8</v>
      </c>
      <c r="D83" s="43">
        <v>2021</v>
      </c>
      <c r="E83" s="73">
        <v>1</v>
      </c>
      <c r="F83" s="73">
        <v>3</v>
      </c>
      <c r="G83" s="44">
        <f t="shared" si="0"/>
        <v>33.333333333333329</v>
      </c>
    </row>
    <row r="84" spans="1:7" x14ac:dyDescent="0.2">
      <c r="A84" s="164"/>
      <c r="B84" s="164"/>
      <c r="C84" s="165"/>
      <c r="D84" s="43">
        <v>2022</v>
      </c>
      <c r="E84" s="73">
        <v>1</v>
      </c>
      <c r="F84" s="73">
        <v>3</v>
      </c>
      <c r="G84" s="44">
        <f>E84/F84*100</f>
        <v>33.333333333333329</v>
      </c>
    </row>
    <row r="85" spans="1:7" x14ac:dyDescent="0.2">
      <c r="A85" s="164"/>
      <c r="B85" s="164"/>
      <c r="C85" s="165"/>
      <c r="D85" s="43">
        <v>2023</v>
      </c>
      <c r="E85" s="73">
        <v>1</v>
      </c>
      <c r="F85" s="73">
        <v>3</v>
      </c>
      <c r="G85" s="44">
        <f>E85/F85*100</f>
        <v>33.333333333333329</v>
      </c>
    </row>
    <row r="86" spans="1:7" x14ac:dyDescent="0.2">
      <c r="A86" s="158">
        <v>29</v>
      </c>
      <c r="B86" s="158" t="s">
        <v>9</v>
      </c>
      <c r="C86" s="159" t="s">
        <v>10</v>
      </c>
      <c r="D86" s="46">
        <v>2021</v>
      </c>
      <c r="E86" s="90">
        <v>1</v>
      </c>
      <c r="F86" s="90">
        <v>3</v>
      </c>
      <c r="G86" s="47">
        <f t="shared" si="0"/>
        <v>33.333333333333329</v>
      </c>
    </row>
    <row r="87" spans="1:7" x14ac:dyDescent="0.2">
      <c r="A87" s="158"/>
      <c r="B87" s="158"/>
      <c r="C87" s="159"/>
      <c r="D87" s="46">
        <v>2022</v>
      </c>
      <c r="E87" s="90">
        <v>1</v>
      </c>
      <c r="F87" s="90">
        <v>3</v>
      </c>
      <c r="G87" s="47">
        <f>E87/F87*100</f>
        <v>33.333333333333329</v>
      </c>
    </row>
    <row r="88" spans="1:7" x14ac:dyDescent="0.2">
      <c r="A88" s="158"/>
      <c r="B88" s="158"/>
      <c r="C88" s="159"/>
      <c r="D88" s="46">
        <v>2023</v>
      </c>
      <c r="E88" s="90">
        <v>1</v>
      </c>
      <c r="F88" s="90">
        <v>3</v>
      </c>
      <c r="G88" s="47">
        <f>E88/F88*100</f>
        <v>33.333333333333329</v>
      </c>
    </row>
    <row r="89" spans="1:7" x14ac:dyDescent="0.2">
      <c r="A89" s="160">
        <v>30</v>
      </c>
      <c r="B89" s="160" t="s">
        <v>11</v>
      </c>
      <c r="C89" s="161" t="s">
        <v>12</v>
      </c>
      <c r="D89" s="36">
        <v>2021</v>
      </c>
      <c r="E89" s="41">
        <v>1</v>
      </c>
      <c r="F89" s="41">
        <v>3</v>
      </c>
      <c r="G89" s="35">
        <f t="shared" si="0"/>
        <v>33.333333333333329</v>
      </c>
    </row>
    <row r="90" spans="1:7" x14ac:dyDescent="0.2">
      <c r="A90" s="160"/>
      <c r="B90" s="160"/>
      <c r="C90" s="161"/>
      <c r="D90" s="36">
        <v>2022</v>
      </c>
      <c r="E90" s="41">
        <v>1</v>
      </c>
      <c r="F90" s="41">
        <v>3</v>
      </c>
      <c r="G90" s="35">
        <f>E90/F90*100</f>
        <v>33.333333333333329</v>
      </c>
    </row>
    <row r="91" spans="1:7" x14ac:dyDescent="0.2">
      <c r="A91" s="160"/>
      <c r="B91" s="160"/>
      <c r="C91" s="161"/>
      <c r="D91" s="36">
        <v>2023</v>
      </c>
      <c r="E91" s="41">
        <v>1</v>
      </c>
      <c r="F91" s="41">
        <v>3</v>
      </c>
      <c r="G91" s="35">
        <f>E91/F91*100</f>
        <v>33.333333333333329</v>
      </c>
    </row>
    <row r="92" spans="1:7" x14ac:dyDescent="0.2">
      <c r="A92" s="156">
        <v>31</v>
      </c>
      <c r="B92" s="156" t="s">
        <v>13</v>
      </c>
      <c r="C92" s="157" t="s">
        <v>14</v>
      </c>
      <c r="D92" s="52">
        <v>2021</v>
      </c>
      <c r="E92" s="55">
        <v>1</v>
      </c>
      <c r="F92" s="55">
        <v>3</v>
      </c>
      <c r="G92" s="53">
        <f t="shared" si="0"/>
        <v>33.333333333333329</v>
      </c>
    </row>
    <row r="93" spans="1:7" x14ac:dyDescent="0.2">
      <c r="A93" s="156"/>
      <c r="B93" s="156"/>
      <c r="C93" s="157"/>
      <c r="D93" s="52">
        <v>2022</v>
      </c>
      <c r="E93" s="55">
        <v>1</v>
      </c>
      <c r="F93" s="55">
        <v>3</v>
      </c>
      <c r="G93" s="53">
        <f>E93/F93*100</f>
        <v>33.333333333333329</v>
      </c>
    </row>
    <row r="94" spans="1:7" x14ac:dyDescent="0.2">
      <c r="A94" s="156"/>
      <c r="B94" s="156"/>
      <c r="C94" s="157"/>
      <c r="D94" s="52">
        <v>2023</v>
      </c>
      <c r="E94" s="55">
        <v>1</v>
      </c>
      <c r="F94" s="55">
        <v>3</v>
      </c>
      <c r="G94" s="53">
        <f>E94/F94*100</f>
        <v>33.333333333333329</v>
      </c>
    </row>
    <row r="95" spans="1:7" x14ac:dyDescent="0.2">
      <c r="A95" s="162">
        <v>32</v>
      </c>
      <c r="B95" s="162" t="s">
        <v>15</v>
      </c>
      <c r="C95" s="163" t="s">
        <v>16</v>
      </c>
      <c r="D95" s="49">
        <v>2021</v>
      </c>
      <c r="E95" s="72">
        <v>3</v>
      </c>
      <c r="F95" s="72">
        <v>9</v>
      </c>
      <c r="G95" s="50">
        <f t="shared" si="0"/>
        <v>33.333333333333329</v>
      </c>
    </row>
    <row r="96" spans="1:7" x14ac:dyDescent="0.2">
      <c r="A96" s="162"/>
      <c r="B96" s="162"/>
      <c r="C96" s="163"/>
      <c r="D96" s="49">
        <v>2022</v>
      </c>
      <c r="E96" s="72">
        <v>3</v>
      </c>
      <c r="F96" s="72">
        <v>9</v>
      </c>
      <c r="G96" s="50">
        <f>E96/F96*100</f>
        <v>33.333333333333329</v>
      </c>
    </row>
    <row r="97" spans="1:7" x14ac:dyDescent="0.2">
      <c r="A97" s="162"/>
      <c r="B97" s="162"/>
      <c r="C97" s="163"/>
      <c r="D97" s="49">
        <v>2023</v>
      </c>
      <c r="E97" s="72">
        <v>3</v>
      </c>
      <c r="F97" s="72">
        <v>9</v>
      </c>
      <c r="G97" s="50">
        <f>E97/F97*100</f>
        <v>33.333333333333329</v>
      </c>
    </row>
    <row r="98" spans="1:7" x14ac:dyDescent="0.2">
      <c r="A98" s="164">
        <v>33</v>
      </c>
      <c r="B98" s="164" t="s">
        <v>17</v>
      </c>
      <c r="C98" s="165" t="s">
        <v>18</v>
      </c>
      <c r="D98" s="43">
        <v>2021</v>
      </c>
      <c r="E98" s="73">
        <v>1</v>
      </c>
      <c r="F98" s="73">
        <v>3</v>
      </c>
      <c r="G98" s="44">
        <f t="shared" si="0"/>
        <v>33.333333333333329</v>
      </c>
    </row>
    <row r="99" spans="1:7" x14ac:dyDescent="0.2">
      <c r="A99" s="164"/>
      <c r="B99" s="164"/>
      <c r="C99" s="165"/>
      <c r="D99" s="43">
        <v>2022</v>
      </c>
      <c r="E99" s="73">
        <v>1</v>
      </c>
      <c r="F99" s="73">
        <v>3</v>
      </c>
      <c r="G99" s="44">
        <f>E99/F99*100</f>
        <v>33.333333333333329</v>
      </c>
    </row>
    <row r="100" spans="1:7" x14ac:dyDescent="0.2">
      <c r="A100" s="164"/>
      <c r="B100" s="164"/>
      <c r="C100" s="165"/>
      <c r="D100" s="43">
        <v>2023</v>
      </c>
      <c r="E100" s="73">
        <v>1</v>
      </c>
      <c r="F100" s="73">
        <v>3</v>
      </c>
      <c r="G100" s="44">
        <f>E100/F100*100</f>
        <v>33.333333333333329</v>
      </c>
    </row>
    <row r="101" spans="1:7" x14ac:dyDescent="0.2">
      <c r="A101" s="158">
        <v>34</v>
      </c>
      <c r="B101" s="158" t="s">
        <v>19</v>
      </c>
      <c r="C101" s="159" t="s">
        <v>20</v>
      </c>
      <c r="D101" s="46">
        <v>2021</v>
      </c>
      <c r="E101" s="90">
        <v>4</v>
      </c>
      <c r="F101" s="90">
        <v>8</v>
      </c>
      <c r="G101" s="47">
        <f t="shared" si="0"/>
        <v>50</v>
      </c>
    </row>
    <row r="102" spans="1:7" x14ac:dyDescent="0.2">
      <c r="A102" s="158"/>
      <c r="B102" s="158"/>
      <c r="C102" s="159"/>
      <c r="D102" s="46">
        <v>2022</v>
      </c>
      <c r="E102" s="90">
        <v>4</v>
      </c>
      <c r="F102" s="90">
        <v>8</v>
      </c>
      <c r="G102" s="47">
        <f>E102/F102*100</f>
        <v>50</v>
      </c>
    </row>
    <row r="103" spans="1:7" x14ac:dyDescent="0.2">
      <c r="A103" s="158"/>
      <c r="B103" s="158"/>
      <c r="C103" s="159"/>
      <c r="D103" s="46">
        <v>2023</v>
      </c>
      <c r="E103" s="90">
        <v>4</v>
      </c>
      <c r="F103" s="90">
        <v>8</v>
      </c>
      <c r="G103" s="47">
        <f>E103/F103*100</f>
        <v>50</v>
      </c>
    </row>
    <row r="104" spans="1:7" x14ac:dyDescent="0.2">
      <c r="A104" s="160">
        <v>35</v>
      </c>
      <c r="B104" s="160" t="s">
        <v>21</v>
      </c>
      <c r="C104" s="161" t="s">
        <v>22</v>
      </c>
      <c r="D104" s="36">
        <v>2021</v>
      </c>
      <c r="E104" s="41">
        <v>2</v>
      </c>
      <c r="F104" s="41">
        <v>5</v>
      </c>
      <c r="G104" s="35">
        <f t="shared" si="0"/>
        <v>40</v>
      </c>
    </row>
    <row r="105" spans="1:7" x14ac:dyDescent="0.2">
      <c r="A105" s="160"/>
      <c r="B105" s="160"/>
      <c r="C105" s="161"/>
      <c r="D105" s="36">
        <v>2022</v>
      </c>
      <c r="E105" s="41">
        <v>2</v>
      </c>
      <c r="F105" s="41">
        <v>5</v>
      </c>
      <c r="G105" s="35">
        <f>E105/F105*100</f>
        <v>40</v>
      </c>
    </row>
    <row r="106" spans="1:7" x14ac:dyDescent="0.2">
      <c r="A106" s="160"/>
      <c r="B106" s="160"/>
      <c r="C106" s="161"/>
      <c r="D106" s="36">
        <v>2023</v>
      </c>
      <c r="E106" s="41">
        <v>2</v>
      </c>
      <c r="F106" s="41">
        <v>5</v>
      </c>
      <c r="G106" s="35">
        <f>E106/F106*100</f>
        <v>40</v>
      </c>
    </row>
    <row r="107" spans="1:7" x14ac:dyDescent="0.2">
      <c r="A107" s="156">
        <v>36</v>
      </c>
      <c r="B107" s="156" t="s">
        <v>23</v>
      </c>
      <c r="C107" s="157" t="s">
        <v>24</v>
      </c>
      <c r="D107" s="52">
        <v>2021</v>
      </c>
      <c r="E107" s="55">
        <v>1</v>
      </c>
      <c r="F107" s="55">
        <v>3</v>
      </c>
      <c r="G107" s="53">
        <f t="shared" si="0"/>
        <v>33.333333333333329</v>
      </c>
    </row>
    <row r="108" spans="1:7" x14ac:dyDescent="0.2">
      <c r="A108" s="156"/>
      <c r="B108" s="156"/>
      <c r="C108" s="157"/>
      <c r="D108" s="52">
        <v>2022</v>
      </c>
      <c r="E108" s="55">
        <v>1</v>
      </c>
      <c r="F108" s="55">
        <v>3</v>
      </c>
      <c r="G108" s="53">
        <f>E108/F108*100</f>
        <v>33.333333333333329</v>
      </c>
    </row>
    <row r="109" spans="1:7" x14ac:dyDescent="0.2">
      <c r="A109" s="156"/>
      <c r="B109" s="156"/>
      <c r="C109" s="157"/>
      <c r="D109" s="52">
        <v>2023</v>
      </c>
      <c r="E109" s="55">
        <v>1</v>
      </c>
      <c r="F109" s="55">
        <v>3</v>
      </c>
      <c r="G109" s="53">
        <f>E109/F109*100</f>
        <v>33.333333333333329</v>
      </c>
    </row>
    <row r="110" spans="1:7" x14ac:dyDescent="0.2">
      <c r="A110" s="162">
        <v>37</v>
      </c>
      <c r="B110" s="162" t="s">
        <v>25</v>
      </c>
      <c r="C110" s="163" t="s">
        <v>26</v>
      </c>
      <c r="D110" s="49">
        <v>2021</v>
      </c>
      <c r="E110" s="72">
        <v>3</v>
      </c>
      <c r="F110" s="72">
        <v>6</v>
      </c>
      <c r="G110" s="50">
        <f t="shared" si="0"/>
        <v>50</v>
      </c>
    </row>
    <row r="111" spans="1:7" x14ac:dyDescent="0.2">
      <c r="A111" s="162"/>
      <c r="B111" s="162"/>
      <c r="C111" s="163"/>
      <c r="D111" s="49">
        <v>2022</v>
      </c>
      <c r="E111" s="72">
        <v>3</v>
      </c>
      <c r="F111" s="72">
        <v>6</v>
      </c>
      <c r="G111" s="50">
        <f>E111/F111*100</f>
        <v>50</v>
      </c>
    </row>
    <row r="112" spans="1:7" x14ac:dyDescent="0.2">
      <c r="A112" s="162"/>
      <c r="B112" s="162"/>
      <c r="C112" s="163"/>
      <c r="D112" s="49">
        <v>2023</v>
      </c>
      <c r="E112" s="72">
        <v>3</v>
      </c>
      <c r="F112" s="72">
        <v>6</v>
      </c>
      <c r="G112" s="50">
        <f>E112/F112*100</f>
        <v>50</v>
      </c>
    </row>
    <row r="113" spans="1:7" x14ac:dyDescent="0.2">
      <c r="A113" s="164">
        <v>38</v>
      </c>
      <c r="B113" s="164" t="s">
        <v>27</v>
      </c>
      <c r="C113" s="165" t="s">
        <v>28</v>
      </c>
      <c r="D113" s="43">
        <v>2021</v>
      </c>
      <c r="E113" s="73">
        <v>3</v>
      </c>
      <c r="F113" s="73">
        <v>5</v>
      </c>
      <c r="G113" s="44">
        <f t="shared" si="0"/>
        <v>60</v>
      </c>
    </row>
    <row r="114" spans="1:7" x14ac:dyDescent="0.2">
      <c r="A114" s="164"/>
      <c r="B114" s="164"/>
      <c r="C114" s="165"/>
      <c r="D114" s="43">
        <v>2022</v>
      </c>
      <c r="E114" s="73">
        <v>3</v>
      </c>
      <c r="F114" s="73">
        <v>5</v>
      </c>
      <c r="G114" s="44">
        <f>E114/F114*100</f>
        <v>60</v>
      </c>
    </row>
    <row r="115" spans="1:7" x14ac:dyDescent="0.2">
      <c r="A115" s="164"/>
      <c r="B115" s="164"/>
      <c r="C115" s="165"/>
      <c r="D115" s="43">
        <v>2023</v>
      </c>
      <c r="E115" s="73">
        <v>3</v>
      </c>
      <c r="F115" s="73">
        <v>5</v>
      </c>
      <c r="G115" s="44">
        <f>E115/F115*100</f>
        <v>60</v>
      </c>
    </row>
    <row r="116" spans="1:7" x14ac:dyDescent="0.2">
      <c r="A116" s="158">
        <v>39</v>
      </c>
      <c r="B116" s="158" t="s">
        <v>29</v>
      </c>
      <c r="C116" s="159" t="s">
        <v>30</v>
      </c>
      <c r="D116" s="46">
        <v>2021</v>
      </c>
      <c r="E116" s="90">
        <v>1</v>
      </c>
      <c r="F116" s="90">
        <v>4</v>
      </c>
      <c r="G116" s="47">
        <f t="shared" si="0"/>
        <v>25</v>
      </c>
    </row>
    <row r="117" spans="1:7" x14ac:dyDescent="0.2">
      <c r="A117" s="158"/>
      <c r="B117" s="158"/>
      <c r="C117" s="159"/>
      <c r="D117" s="46">
        <v>2022</v>
      </c>
      <c r="E117" s="90">
        <v>1</v>
      </c>
      <c r="F117" s="90">
        <v>4</v>
      </c>
      <c r="G117" s="47">
        <f>E117/F117*100</f>
        <v>25</v>
      </c>
    </row>
    <row r="118" spans="1:7" x14ac:dyDescent="0.2">
      <c r="A118" s="158"/>
      <c r="B118" s="158"/>
      <c r="C118" s="159"/>
      <c r="D118" s="46">
        <v>2023</v>
      </c>
      <c r="E118" s="90">
        <v>1</v>
      </c>
      <c r="F118" s="90">
        <v>4</v>
      </c>
      <c r="G118" s="47">
        <f>E118/F118*100</f>
        <v>25</v>
      </c>
    </row>
    <row r="119" spans="1:7" x14ac:dyDescent="0.2">
      <c r="A119" s="160">
        <v>40</v>
      </c>
      <c r="B119" s="160" t="s">
        <v>31</v>
      </c>
      <c r="C119" s="161" t="s">
        <v>32</v>
      </c>
      <c r="D119" s="36">
        <v>2021</v>
      </c>
      <c r="E119" s="41">
        <v>2</v>
      </c>
      <c r="F119" s="41">
        <v>4</v>
      </c>
      <c r="G119" s="35">
        <f t="shared" si="0"/>
        <v>50</v>
      </c>
    </row>
    <row r="120" spans="1:7" x14ac:dyDescent="0.2">
      <c r="A120" s="160"/>
      <c r="B120" s="160"/>
      <c r="C120" s="161"/>
      <c r="D120" s="36">
        <v>2022</v>
      </c>
      <c r="E120" s="41">
        <v>2</v>
      </c>
      <c r="F120" s="41">
        <v>4</v>
      </c>
      <c r="G120" s="35">
        <f>E120/F120*100</f>
        <v>50</v>
      </c>
    </row>
    <row r="121" spans="1:7" x14ac:dyDescent="0.2">
      <c r="A121" s="160"/>
      <c r="B121" s="160"/>
      <c r="C121" s="161"/>
      <c r="D121" s="36">
        <v>2023</v>
      </c>
      <c r="E121" s="41">
        <v>2</v>
      </c>
      <c r="F121" s="41">
        <v>4</v>
      </c>
      <c r="G121" s="35">
        <f>E121/F121*100</f>
        <v>50</v>
      </c>
    </row>
    <row r="122" spans="1:7" x14ac:dyDescent="0.2">
      <c r="A122" s="156">
        <v>41</v>
      </c>
      <c r="B122" s="156" t="s">
        <v>33</v>
      </c>
      <c r="C122" s="157" t="s">
        <v>34</v>
      </c>
      <c r="D122" s="52">
        <v>2021</v>
      </c>
      <c r="E122" s="55">
        <v>2</v>
      </c>
      <c r="F122" s="55">
        <v>5</v>
      </c>
      <c r="G122" s="53">
        <f t="shared" si="0"/>
        <v>40</v>
      </c>
    </row>
    <row r="123" spans="1:7" x14ac:dyDescent="0.2">
      <c r="A123" s="156"/>
      <c r="B123" s="156"/>
      <c r="C123" s="157"/>
      <c r="D123" s="52">
        <v>2022</v>
      </c>
      <c r="E123" s="55">
        <v>2</v>
      </c>
      <c r="F123" s="55">
        <v>5</v>
      </c>
      <c r="G123" s="53">
        <f>E123/F123*100</f>
        <v>40</v>
      </c>
    </row>
    <row r="124" spans="1:7" x14ac:dyDescent="0.2">
      <c r="A124" s="156"/>
      <c r="B124" s="156"/>
      <c r="C124" s="157"/>
      <c r="D124" s="52">
        <v>2023</v>
      </c>
      <c r="E124" s="55">
        <v>2</v>
      </c>
      <c r="F124" s="55">
        <v>5</v>
      </c>
      <c r="G124" s="53">
        <f>E124/F124*100</f>
        <v>40</v>
      </c>
    </row>
    <row r="125" spans="1:7" x14ac:dyDescent="0.2">
      <c r="A125" s="162">
        <v>42</v>
      </c>
      <c r="B125" s="162" t="s">
        <v>35</v>
      </c>
      <c r="C125" s="163" t="s">
        <v>36</v>
      </c>
      <c r="D125" s="49">
        <v>2021</v>
      </c>
      <c r="E125" s="72">
        <v>2</v>
      </c>
      <c r="F125" s="72">
        <v>5</v>
      </c>
      <c r="G125" s="50">
        <f t="shared" si="0"/>
        <v>40</v>
      </c>
    </row>
    <row r="126" spans="1:7" x14ac:dyDescent="0.2">
      <c r="A126" s="162"/>
      <c r="B126" s="162"/>
      <c r="C126" s="163"/>
      <c r="D126" s="49">
        <v>2022</v>
      </c>
      <c r="E126" s="72">
        <v>2</v>
      </c>
      <c r="F126" s="72">
        <v>5</v>
      </c>
      <c r="G126" s="50">
        <f>E126/F126*100</f>
        <v>40</v>
      </c>
    </row>
    <row r="127" spans="1:7" x14ac:dyDescent="0.2">
      <c r="A127" s="162"/>
      <c r="B127" s="162"/>
      <c r="C127" s="163"/>
      <c r="D127" s="49">
        <v>2023</v>
      </c>
      <c r="E127" s="72">
        <v>2</v>
      </c>
      <c r="F127" s="72">
        <v>5</v>
      </c>
      <c r="G127" s="50">
        <f>E127/F127*100</f>
        <v>40</v>
      </c>
    </row>
    <row r="128" spans="1:7" x14ac:dyDescent="0.2">
      <c r="A128" s="164">
        <v>43</v>
      </c>
      <c r="B128" s="164" t="s">
        <v>37</v>
      </c>
      <c r="C128" s="165" t="s">
        <v>38</v>
      </c>
      <c r="D128" s="43">
        <v>2021</v>
      </c>
      <c r="E128" s="73">
        <v>1</v>
      </c>
      <c r="F128" s="73">
        <v>2</v>
      </c>
      <c r="G128" s="44">
        <f t="shared" si="0"/>
        <v>50</v>
      </c>
    </row>
    <row r="129" spans="1:7" x14ac:dyDescent="0.2">
      <c r="A129" s="164"/>
      <c r="B129" s="164"/>
      <c r="C129" s="165"/>
      <c r="D129" s="43">
        <v>2022</v>
      </c>
      <c r="E129" s="73">
        <v>1</v>
      </c>
      <c r="F129" s="73">
        <v>2</v>
      </c>
      <c r="G129" s="44">
        <f>E129/F129*100</f>
        <v>50</v>
      </c>
    </row>
    <row r="130" spans="1:7" x14ac:dyDescent="0.2">
      <c r="A130" s="164"/>
      <c r="B130" s="164"/>
      <c r="C130" s="165"/>
      <c r="D130" s="43">
        <v>2023</v>
      </c>
      <c r="E130" s="73">
        <v>1</v>
      </c>
      <c r="F130" s="73">
        <v>2</v>
      </c>
      <c r="G130" s="44">
        <f>E130/F130*100</f>
        <v>50</v>
      </c>
    </row>
    <row r="131" spans="1:7" x14ac:dyDescent="0.2">
      <c r="A131" s="158">
        <v>44</v>
      </c>
      <c r="B131" s="158" t="s">
        <v>39</v>
      </c>
      <c r="C131" s="159" t="s">
        <v>40</v>
      </c>
      <c r="D131" s="46">
        <v>2021</v>
      </c>
      <c r="E131" s="90">
        <v>2</v>
      </c>
      <c r="F131" s="90">
        <v>5</v>
      </c>
      <c r="G131" s="47">
        <f t="shared" si="0"/>
        <v>40</v>
      </c>
    </row>
    <row r="132" spans="1:7" x14ac:dyDescent="0.2">
      <c r="A132" s="158"/>
      <c r="B132" s="158"/>
      <c r="C132" s="159"/>
      <c r="D132" s="46">
        <v>2022</v>
      </c>
      <c r="E132" s="90">
        <v>2</v>
      </c>
      <c r="F132" s="90">
        <v>5</v>
      </c>
      <c r="G132" s="47">
        <f>E132/F132*100</f>
        <v>40</v>
      </c>
    </row>
    <row r="133" spans="1:7" x14ac:dyDescent="0.2">
      <c r="A133" s="158"/>
      <c r="B133" s="158"/>
      <c r="C133" s="159"/>
      <c r="D133" s="46">
        <v>2023</v>
      </c>
      <c r="E133" s="90">
        <v>2</v>
      </c>
      <c r="F133" s="90">
        <v>5</v>
      </c>
      <c r="G133" s="47">
        <f>E133/F133*100</f>
        <v>40</v>
      </c>
    </row>
    <row r="134" spans="1:7" x14ac:dyDescent="0.2">
      <c r="A134" s="160">
        <v>45</v>
      </c>
      <c r="B134" s="160" t="s">
        <v>41</v>
      </c>
      <c r="C134" s="161" t="s">
        <v>42</v>
      </c>
      <c r="D134" s="36">
        <v>2021</v>
      </c>
      <c r="E134" s="41">
        <v>1</v>
      </c>
      <c r="F134" s="41">
        <v>2</v>
      </c>
      <c r="G134" s="35">
        <f t="shared" si="0"/>
        <v>50</v>
      </c>
    </row>
    <row r="135" spans="1:7" x14ac:dyDescent="0.2">
      <c r="A135" s="160"/>
      <c r="B135" s="160"/>
      <c r="C135" s="161"/>
      <c r="D135" s="36">
        <v>2022</v>
      </c>
      <c r="E135" s="41">
        <v>1</v>
      </c>
      <c r="F135" s="41">
        <v>2</v>
      </c>
      <c r="G135" s="35">
        <f>E135/F135*100</f>
        <v>50</v>
      </c>
    </row>
    <row r="136" spans="1:7" x14ac:dyDescent="0.2">
      <c r="A136" s="160"/>
      <c r="B136" s="160"/>
      <c r="C136" s="161"/>
      <c r="D136" s="36">
        <v>2023</v>
      </c>
      <c r="E136" s="41">
        <v>1</v>
      </c>
      <c r="F136" s="41">
        <v>2</v>
      </c>
      <c r="G136" s="35">
        <f>E136/F136*100</f>
        <v>50</v>
      </c>
    </row>
    <row r="137" spans="1:7" x14ac:dyDescent="0.2">
      <c r="A137" s="156">
        <v>46</v>
      </c>
      <c r="B137" s="156" t="s">
        <v>43</v>
      </c>
      <c r="C137" s="157" t="s">
        <v>44</v>
      </c>
      <c r="D137" s="52">
        <v>2021</v>
      </c>
      <c r="E137" s="55">
        <v>2</v>
      </c>
      <c r="F137" s="55">
        <v>5</v>
      </c>
      <c r="G137" s="53">
        <f t="shared" si="0"/>
        <v>40</v>
      </c>
    </row>
    <row r="138" spans="1:7" x14ac:dyDescent="0.2">
      <c r="A138" s="156"/>
      <c r="B138" s="156"/>
      <c r="C138" s="157"/>
      <c r="D138" s="52">
        <v>2022</v>
      </c>
      <c r="E138" s="55">
        <v>2</v>
      </c>
      <c r="F138" s="55">
        <v>5</v>
      </c>
      <c r="G138" s="53">
        <f>E138/F138*100</f>
        <v>40</v>
      </c>
    </row>
    <row r="139" spans="1:7" x14ac:dyDescent="0.2">
      <c r="A139" s="156"/>
      <c r="B139" s="156"/>
      <c r="C139" s="157"/>
      <c r="D139" s="52">
        <v>2023</v>
      </c>
      <c r="E139" s="55">
        <v>2</v>
      </c>
      <c r="F139" s="55">
        <v>5</v>
      </c>
      <c r="G139" s="53">
        <f>E139/F139*100</f>
        <v>40</v>
      </c>
    </row>
    <row r="140" spans="1:7" x14ac:dyDescent="0.2">
      <c r="A140" s="162">
        <v>47</v>
      </c>
      <c r="B140" s="162" t="s">
        <v>45</v>
      </c>
      <c r="C140" s="163" t="s">
        <v>46</v>
      </c>
      <c r="D140" s="49">
        <v>2021</v>
      </c>
      <c r="E140" s="72">
        <v>1</v>
      </c>
      <c r="F140" s="72">
        <v>3</v>
      </c>
      <c r="G140" s="50">
        <f t="shared" si="0"/>
        <v>33.333333333333329</v>
      </c>
    </row>
    <row r="141" spans="1:7" x14ac:dyDescent="0.2">
      <c r="A141" s="162"/>
      <c r="B141" s="162"/>
      <c r="C141" s="163"/>
      <c r="D141" s="49">
        <v>2022</v>
      </c>
      <c r="E141" s="72">
        <v>1</v>
      </c>
      <c r="F141" s="72">
        <v>3</v>
      </c>
      <c r="G141" s="50">
        <f>E141/F141*100</f>
        <v>33.333333333333329</v>
      </c>
    </row>
    <row r="142" spans="1:7" x14ac:dyDescent="0.2">
      <c r="A142" s="162"/>
      <c r="B142" s="162"/>
      <c r="C142" s="163"/>
      <c r="D142" s="49">
        <v>2023</v>
      </c>
      <c r="E142" s="72">
        <v>1</v>
      </c>
      <c r="F142" s="72">
        <v>3</v>
      </c>
      <c r="G142" s="50">
        <f>E142/F142*100</f>
        <v>33.333333333333329</v>
      </c>
    </row>
    <row r="143" spans="1:7" x14ac:dyDescent="0.2">
      <c r="A143" s="164">
        <v>48</v>
      </c>
      <c r="B143" s="164" t="s">
        <v>47</v>
      </c>
      <c r="C143" s="165" t="s">
        <v>48</v>
      </c>
      <c r="D143" s="43">
        <v>2021</v>
      </c>
      <c r="E143" s="73">
        <v>3</v>
      </c>
      <c r="F143" s="73">
        <v>7</v>
      </c>
      <c r="G143" s="44">
        <f t="shared" si="0"/>
        <v>42.857142857142854</v>
      </c>
    </row>
    <row r="144" spans="1:7" x14ac:dyDescent="0.2">
      <c r="A144" s="164"/>
      <c r="B144" s="164"/>
      <c r="C144" s="165"/>
      <c r="D144" s="43">
        <v>2022</v>
      </c>
      <c r="E144" s="73">
        <v>3</v>
      </c>
      <c r="F144" s="73">
        <v>7</v>
      </c>
      <c r="G144" s="44">
        <f>E144/F144*100</f>
        <v>42.857142857142854</v>
      </c>
    </row>
    <row r="145" spans="1:7" x14ac:dyDescent="0.2">
      <c r="A145" s="164"/>
      <c r="B145" s="164"/>
      <c r="C145" s="165"/>
      <c r="D145" s="43">
        <v>2023</v>
      </c>
      <c r="E145" s="73">
        <v>3</v>
      </c>
      <c r="F145" s="73">
        <v>7</v>
      </c>
      <c r="G145" s="44">
        <f>E145/F145*100</f>
        <v>42.857142857142854</v>
      </c>
    </row>
    <row r="146" spans="1:7" x14ac:dyDescent="0.2">
      <c r="A146" s="158">
        <v>49</v>
      </c>
      <c r="B146" s="158" t="s">
        <v>49</v>
      </c>
      <c r="C146" s="159" t="s">
        <v>50</v>
      </c>
      <c r="D146" s="46">
        <v>2021</v>
      </c>
      <c r="E146" s="90">
        <v>2</v>
      </c>
      <c r="F146" s="90">
        <v>5</v>
      </c>
      <c r="G146" s="47">
        <f t="shared" si="0"/>
        <v>40</v>
      </c>
    </row>
    <row r="147" spans="1:7" x14ac:dyDescent="0.2">
      <c r="A147" s="158"/>
      <c r="B147" s="158"/>
      <c r="C147" s="159"/>
      <c r="D147" s="46">
        <v>2022</v>
      </c>
      <c r="E147" s="90">
        <v>2</v>
      </c>
      <c r="F147" s="90">
        <v>5</v>
      </c>
      <c r="G147" s="47">
        <f>E147/F147*100</f>
        <v>40</v>
      </c>
    </row>
    <row r="148" spans="1:7" x14ac:dyDescent="0.2">
      <c r="A148" s="158"/>
      <c r="B148" s="158"/>
      <c r="C148" s="159"/>
      <c r="D148" s="46">
        <v>2023</v>
      </c>
      <c r="E148" s="90">
        <v>2</v>
      </c>
      <c r="F148" s="90">
        <v>5</v>
      </c>
      <c r="G148" s="47">
        <f>E148/F148*100</f>
        <v>40</v>
      </c>
    </row>
    <row r="149" spans="1:7" x14ac:dyDescent="0.2">
      <c r="A149" s="160">
        <v>50</v>
      </c>
      <c r="B149" s="160" t="s">
        <v>51</v>
      </c>
      <c r="C149" s="161" t="s">
        <v>52</v>
      </c>
      <c r="D149" s="36">
        <v>2021</v>
      </c>
      <c r="E149" s="41">
        <v>1</v>
      </c>
      <c r="F149" s="41">
        <v>3</v>
      </c>
      <c r="G149" s="35">
        <f t="shared" si="0"/>
        <v>33.333333333333329</v>
      </c>
    </row>
    <row r="150" spans="1:7" x14ac:dyDescent="0.2">
      <c r="A150" s="160"/>
      <c r="B150" s="160"/>
      <c r="C150" s="161"/>
      <c r="D150" s="36">
        <v>2022</v>
      </c>
      <c r="E150" s="41">
        <v>1</v>
      </c>
      <c r="F150" s="41">
        <v>3</v>
      </c>
      <c r="G150" s="35">
        <f>E150/F150*100</f>
        <v>33.333333333333329</v>
      </c>
    </row>
    <row r="151" spans="1:7" x14ac:dyDescent="0.2">
      <c r="A151" s="160"/>
      <c r="B151" s="160"/>
      <c r="C151" s="161"/>
      <c r="D151" s="36">
        <v>2023</v>
      </c>
      <c r="E151" s="41">
        <v>1</v>
      </c>
      <c r="F151" s="41">
        <v>3</v>
      </c>
      <c r="G151" s="35">
        <f>E151/F151*100</f>
        <v>33.333333333333329</v>
      </c>
    </row>
    <row r="152" spans="1:7" x14ac:dyDescent="0.2">
      <c r="A152" s="156">
        <v>51</v>
      </c>
      <c r="B152" s="156" t="s">
        <v>53</v>
      </c>
      <c r="C152" s="157" t="s">
        <v>54</v>
      </c>
      <c r="D152" s="52">
        <v>2021</v>
      </c>
      <c r="E152" s="55">
        <v>1</v>
      </c>
      <c r="F152" s="55">
        <v>3</v>
      </c>
      <c r="G152" s="53">
        <f t="shared" si="0"/>
        <v>33.333333333333329</v>
      </c>
    </row>
    <row r="153" spans="1:7" x14ac:dyDescent="0.2">
      <c r="A153" s="156"/>
      <c r="B153" s="156"/>
      <c r="C153" s="157"/>
      <c r="D153" s="52">
        <v>2022</v>
      </c>
      <c r="E153" s="55">
        <v>1</v>
      </c>
      <c r="F153" s="55">
        <v>3</v>
      </c>
      <c r="G153" s="53">
        <f>E153/F153*100</f>
        <v>33.333333333333329</v>
      </c>
    </row>
    <row r="154" spans="1:7" x14ac:dyDescent="0.2">
      <c r="A154" s="156"/>
      <c r="B154" s="156"/>
      <c r="C154" s="157"/>
      <c r="D154" s="52">
        <v>2023</v>
      </c>
      <c r="E154" s="55">
        <v>1</v>
      </c>
      <c r="F154" s="55">
        <v>3</v>
      </c>
      <c r="G154" s="53">
        <f>E154/F154*100</f>
        <v>33.333333333333329</v>
      </c>
    </row>
    <row r="155" spans="1:7" x14ac:dyDescent="0.2">
      <c r="A155" s="162">
        <v>52</v>
      </c>
      <c r="B155" s="162" t="s">
        <v>55</v>
      </c>
      <c r="C155" s="163" t="s">
        <v>56</v>
      </c>
      <c r="D155" s="49">
        <v>2021</v>
      </c>
      <c r="E155" s="72">
        <v>1</v>
      </c>
      <c r="F155" s="72">
        <v>2</v>
      </c>
      <c r="G155" s="50">
        <f t="shared" si="0"/>
        <v>50</v>
      </c>
    </row>
    <row r="156" spans="1:7" x14ac:dyDescent="0.2">
      <c r="A156" s="162"/>
      <c r="B156" s="162"/>
      <c r="C156" s="163"/>
      <c r="D156" s="49">
        <v>2022</v>
      </c>
      <c r="E156" s="72">
        <v>1</v>
      </c>
      <c r="F156" s="72">
        <v>2</v>
      </c>
      <c r="G156" s="50">
        <f>E156/F156*100</f>
        <v>50</v>
      </c>
    </row>
    <row r="157" spans="1:7" x14ac:dyDescent="0.2">
      <c r="A157" s="162"/>
      <c r="B157" s="162"/>
      <c r="C157" s="163"/>
      <c r="D157" s="49">
        <v>2023</v>
      </c>
      <c r="E157" s="72">
        <v>1</v>
      </c>
      <c r="F157" s="72">
        <v>2</v>
      </c>
      <c r="G157" s="50">
        <f>E157/F157*100</f>
        <v>50</v>
      </c>
    </row>
    <row r="158" spans="1:7" x14ac:dyDescent="0.2">
      <c r="A158" s="164">
        <v>53</v>
      </c>
      <c r="B158" s="164" t="s">
        <v>57</v>
      </c>
      <c r="C158" s="165" t="s">
        <v>58</v>
      </c>
      <c r="D158" s="43">
        <v>2021</v>
      </c>
      <c r="E158" s="73">
        <v>1</v>
      </c>
      <c r="F158" s="73">
        <v>3</v>
      </c>
      <c r="G158" s="44">
        <f t="shared" si="0"/>
        <v>33.333333333333329</v>
      </c>
    </row>
    <row r="159" spans="1:7" x14ac:dyDescent="0.2">
      <c r="A159" s="164"/>
      <c r="B159" s="164"/>
      <c r="C159" s="165"/>
      <c r="D159" s="43">
        <v>2022</v>
      </c>
      <c r="E159" s="73">
        <v>1</v>
      </c>
      <c r="F159" s="73">
        <v>3</v>
      </c>
      <c r="G159" s="44">
        <f>E159/F159*100</f>
        <v>33.333333333333329</v>
      </c>
    </row>
    <row r="160" spans="1:7" x14ac:dyDescent="0.2">
      <c r="A160" s="164"/>
      <c r="B160" s="164"/>
      <c r="C160" s="165"/>
      <c r="D160" s="43">
        <v>2023</v>
      </c>
      <c r="E160" s="73">
        <v>1</v>
      </c>
      <c r="F160" s="73">
        <v>3</v>
      </c>
      <c r="G160" s="44">
        <f>E160/F160*100</f>
        <v>33.333333333333329</v>
      </c>
    </row>
    <row r="161" spans="1:7" x14ac:dyDescent="0.2">
      <c r="A161" s="158">
        <v>54</v>
      </c>
      <c r="B161" s="158" t="s">
        <v>59</v>
      </c>
      <c r="C161" s="159" t="s">
        <v>60</v>
      </c>
      <c r="D161" s="46">
        <v>2021</v>
      </c>
      <c r="E161" s="90">
        <v>2</v>
      </c>
      <c r="F161" s="90">
        <v>4</v>
      </c>
      <c r="G161" s="47">
        <f t="shared" si="0"/>
        <v>50</v>
      </c>
    </row>
    <row r="162" spans="1:7" x14ac:dyDescent="0.2">
      <c r="A162" s="158"/>
      <c r="B162" s="158"/>
      <c r="C162" s="159"/>
      <c r="D162" s="46">
        <v>2022</v>
      </c>
      <c r="E162" s="90">
        <v>2</v>
      </c>
      <c r="F162" s="90">
        <v>4</v>
      </c>
      <c r="G162" s="47">
        <f>E162/F162*100</f>
        <v>50</v>
      </c>
    </row>
    <row r="163" spans="1:7" x14ac:dyDescent="0.2">
      <c r="A163" s="158"/>
      <c r="B163" s="158"/>
      <c r="C163" s="159"/>
      <c r="D163" s="46">
        <v>2023</v>
      </c>
      <c r="E163" s="90">
        <v>2</v>
      </c>
      <c r="F163" s="90">
        <v>4</v>
      </c>
      <c r="G163" s="47">
        <f>E163/F163*100</f>
        <v>50</v>
      </c>
    </row>
    <row r="164" spans="1:7" x14ac:dyDescent="0.2">
      <c r="A164" s="160">
        <v>55</v>
      </c>
      <c r="B164" s="160" t="s">
        <v>61</v>
      </c>
      <c r="C164" s="161" t="s">
        <v>62</v>
      </c>
      <c r="D164" s="36">
        <v>2021</v>
      </c>
      <c r="E164" s="41">
        <v>1</v>
      </c>
      <c r="F164" s="41">
        <v>3</v>
      </c>
      <c r="G164" s="35">
        <f t="shared" si="0"/>
        <v>33.333333333333329</v>
      </c>
    </row>
    <row r="165" spans="1:7" x14ac:dyDescent="0.2">
      <c r="A165" s="160"/>
      <c r="B165" s="160"/>
      <c r="C165" s="161"/>
      <c r="D165" s="36">
        <v>2022</v>
      </c>
      <c r="E165" s="41">
        <v>1</v>
      </c>
      <c r="F165" s="41">
        <v>3</v>
      </c>
      <c r="G165" s="35">
        <f>E165/F165*100</f>
        <v>33.333333333333329</v>
      </c>
    </row>
    <row r="166" spans="1:7" x14ac:dyDescent="0.2">
      <c r="A166" s="160"/>
      <c r="B166" s="160"/>
      <c r="C166" s="161"/>
      <c r="D166" s="36">
        <v>2023</v>
      </c>
      <c r="E166" s="41">
        <v>1</v>
      </c>
      <c r="F166" s="41">
        <v>3</v>
      </c>
      <c r="G166" s="35">
        <f>E166/F166*100</f>
        <v>33.333333333333329</v>
      </c>
    </row>
    <row r="167" spans="1:7" x14ac:dyDescent="0.2">
      <c r="A167" s="156">
        <v>56</v>
      </c>
      <c r="B167" s="156" t="s">
        <v>63</v>
      </c>
      <c r="C167" s="157" t="s">
        <v>64</v>
      </c>
      <c r="D167" s="52">
        <v>2021</v>
      </c>
      <c r="E167" s="55">
        <v>3</v>
      </c>
      <c r="F167" s="55">
        <v>6</v>
      </c>
      <c r="G167" s="53">
        <f t="shared" si="0"/>
        <v>50</v>
      </c>
    </row>
    <row r="168" spans="1:7" x14ac:dyDescent="0.2">
      <c r="A168" s="156"/>
      <c r="B168" s="156"/>
      <c r="C168" s="157"/>
      <c r="D168" s="52">
        <v>2022</v>
      </c>
      <c r="E168" s="55">
        <v>3</v>
      </c>
      <c r="F168" s="55">
        <v>6</v>
      </c>
      <c r="G168" s="53">
        <f>E168/F168*100</f>
        <v>50</v>
      </c>
    </row>
    <row r="169" spans="1:7" x14ac:dyDescent="0.2">
      <c r="A169" s="156"/>
      <c r="B169" s="156"/>
      <c r="C169" s="157"/>
      <c r="D169" s="52">
        <v>2023</v>
      </c>
      <c r="E169" s="55">
        <v>3</v>
      </c>
      <c r="F169" s="55">
        <v>6</v>
      </c>
      <c r="G169" s="53">
        <f>E169/F169*100</f>
        <v>50</v>
      </c>
    </row>
    <row r="170" spans="1:7" x14ac:dyDescent="0.2">
      <c r="A170" s="162">
        <v>57</v>
      </c>
      <c r="B170" s="162" t="s">
        <v>65</v>
      </c>
      <c r="C170" s="163" t="s">
        <v>66</v>
      </c>
      <c r="D170" s="49">
        <v>2021</v>
      </c>
      <c r="E170" s="72">
        <v>1</v>
      </c>
      <c r="F170" s="72">
        <v>3</v>
      </c>
      <c r="G170" s="50">
        <f t="shared" si="0"/>
        <v>33.333333333333329</v>
      </c>
    </row>
    <row r="171" spans="1:7" x14ac:dyDescent="0.2">
      <c r="A171" s="162"/>
      <c r="B171" s="162"/>
      <c r="C171" s="163"/>
      <c r="D171" s="49">
        <v>2022</v>
      </c>
      <c r="E171" s="72">
        <v>1</v>
      </c>
      <c r="F171" s="72">
        <v>3</v>
      </c>
      <c r="G171" s="50">
        <f>E171/F171*100</f>
        <v>33.333333333333329</v>
      </c>
    </row>
    <row r="172" spans="1:7" x14ac:dyDescent="0.2">
      <c r="A172" s="162"/>
      <c r="B172" s="162"/>
      <c r="C172" s="163"/>
      <c r="D172" s="49">
        <v>2023</v>
      </c>
      <c r="E172" s="72">
        <v>1</v>
      </c>
      <c r="F172" s="72">
        <v>3</v>
      </c>
      <c r="G172" s="50">
        <f>E172/F172*100</f>
        <v>33.333333333333329</v>
      </c>
    </row>
    <row r="173" spans="1:7" x14ac:dyDescent="0.2">
      <c r="A173" s="164">
        <v>58</v>
      </c>
      <c r="B173" s="164" t="s">
        <v>67</v>
      </c>
      <c r="C173" s="165" t="s">
        <v>68</v>
      </c>
      <c r="D173" s="43">
        <v>2021</v>
      </c>
      <c r="E173" s="73">
        <v>1</v>
      </c>
      <c r="F173" s="73">
        <v>5</v>
      </c>
      <c r="G173" s="44">
        <f t="shared" si="0"/>
        <v>20</v>
      </c>
    </row>
    <row r="174" spans="1:7" x14ac:dyDescent="0.2">
      <c r="A174" s="164"/>
      <c r="B174" s="164"/>
      <c r="C174" s="165"/>
      <c r="D174" s="43">
        <v>2022</v>
      </c>
      <c r="E174" s="73">
        <v>1</v>
      </c>
      <c r="F174" s="73">
        <v>5</v>
      </c>
      <c r="G174" s="44">
        <f>E174/F174*100</f>
        <v>20</v>
      </c>
    </row>
    <row r="175" spans="1:7" x14ac:dyDescent="0.2">
      <c r="A175" s="164"/>
      <c r="B175" s="164"/>
      <c r="C175" s="165"/>
      <c r="D175" s="43">
        <v>2023</v>
      </c>
      <c r="E175" s="73">
        <v>1</v>
      </c>
      <c r="F175" s="73">
        <v>5</v>
      </c>
      <c r="G175" s="44">
        <f>E175/F175*100</f>
        <v>20</v>
      </c>
    </row>
    <row r="176" spans="1:7" x14ac:dyDescent="0.2">
      <c r="A176" s="158">
        <v>59</v>
      </c>
      <c r="B176" s="158" t="s">
        <v>69</v>
      </c>
      <c r="C176" s="159" t="s">
        <v>70</v>
      </c>
      <c r="D176" s="46">
        <v>2021</v>
      </c>
      <c r="E176" s="90">
        <v>2</v>
      </c>
      <c r="F176" s="90">
        <v>6</v>
      </c>
      <c r="G176" s="47">
        <f t="shared" si="0"/>
        <v>33.333333333333329</v>
      </c>
    </row>
    <row r="177" spans="1:7" x14ac:dyDescent="0.2">
      <c r="A177" s="158"/>
      <c r="B177" s="158"/>
      <c r="C177" s="159"/>
      <c r="D177" s="46">
        <v>2022</v>
      </c>
      <c r="E177" s="90">
        <v>2</v>
      </c>
      <c r="F177" s="90">
        <v>6</v>
      </c>
      <c r="G177" s="47">
        <f>E177/F177*100</f>
        <v>33.333333333333329</v>
      </c>
    </row>
    <row r="178" spans="1:7" x14ac:dyDescent="0.2">
      <c r="A178" s="158"/>
      <c r="B178" s="158"/>
      <c r="C178" s="159"/>
      <c r="D178" s="46">
        <v>2023</v>
      </c>
      <c r="E178" s="90">
        <v>2</v>
      </c>
      <c r="F178" s="90">
        <v>6</v>
      </c>
      <c r="G178" s="47">
        <f>E178/F178*100</f>
        <v>33.333333333333329</v>
      </c>
    </row>
    <row r="179" spans="1:7" x14ac:dyDescent="0.2">
      <c r="A179" s="160">
        <v>60</v>
      </c>
      <c r="B179" s="160" t="s">
        <v>71</v>
      </c>
      <c r="C179" s="161" t="s">
        <v>72</v>
      </c>
      <c r="D179" s="36">
        <v>2021</v>
      </c>
      <c r="E179" s="41">
        <v>2</v>
      </c>
      <c r="F179" s="41">
        <v>5</v>
      </c>
      <c r="G179" s="35">
        <f t="shared" si="0"/>
        <v>40</v>
      </c>
    </row>
    <row r="180" spans="1:7" x14ac:dyDescent="0.2">
      <c r="A180" s="160"/>
      <c r="B180" s="160"/>
      <c r="C180" s="161"/>
      <c r="D180" s="36">
        <v>2022</v>
      </c>
      <c r="E180" s="41">
        <v>2</v>
      </c>
      <c r="F180" s="41">
        <v>5</v>
      </c>
      <c r="G180" s="35">
        <f>E180/F180*100</f>
        <v>40</v>
      </c>
    </row>
    <row r="181" spans="1:7" x14ac:dyDescent="0.2">
      <c r="A181" s="160"/>
      <c r="B181" s="160"/>
      <c r="C181" s="161"/>
      <c r="D181" s="36">
        <v>2023</v>
      </c>
      <c r="E181" s="41">
        <v>2</v>
      </c>
      <c r="F181" s="41">
        <v>5</v>
      </c>
      <c r="G181" s="35">
        <f>E181/F181*100</f>
        <v>40</v>
      </c>
    </row>
    <row r="182" spans="1:7" x14ac:dyDescent="0.2">
      <c r="A182" s="156">
        <v>61</v>
      </c>
      <c r="B182" s="156" t="s">
        <v>73</v>
      </c>
      <c r="C182" s="157" t="s">
        <v>74</v>
      </c>
      <c r="D182" s="52">
        <v>2021</v>
      </c>
      <c r="E182" s="55">
        <v>1</v>
      </c>
      <c r="F182" s="55">
        <v>5</v>
      </c>
      <c r="G182" s="53">
        <f t="shared" si="0"/>
        <v>20</v>
      </c>
    </row>
    <row r="183" spans="1:7" x14ac:dyDescent="0.2">
      <c r="A183" s="156"/>
      <c r="B183" s="156"/>
      <c r="C183" s="157"/>
      <c r="D183" s="52">
        <v>2022</v>
      </c>
      <c r="E183" s="55">
        <v>1</v>
      </c>
      <c r="F183" s="55">
        <v>5</v>
      </c>
      <c r="G183" s="53">
        <f>E183/F183*100</f>
        <v>20</v>
      </c>
    </row>
    <row r="184" spans="1:7" x14ac:dyDescent="0.2">
      <c r="A184" s="156"/>
      <c r="B184" s="156"/>
      <c r="C184" s="157"/>
      <c r="D184" s="52">
        <v>2023</v>
      </c>
      <c r="E184" s="55">
        <v>1</v>
      </c>
      <c r="F184" s="55">
        <v>5</v>
      </c>
      <c r="G184" s="53">
        <f>E184/F184*100</f>
        <v>20</v>
      </c>
    </row>
    <row r="185" spans="1:7" x14ac:dyDescent="0.2">
      <c r="A185" s="162">
        <v>62</v>
      </c>
      <c r="B185" s="162" t="s">
        <v>75</v>
      </c>
      <c r="C185" s="163" t="s">
        <v>76</v>
      </c>
      <c r="D185" s="49">
        <v>2021</v>
      </c>
      <c r="E185" s="72">
        <v>1</v>
      </c>
      <c r="F185" s="72">
        <v>2</v>
      </c>
      <c r="G185" s="50">
        <f t="shared" si="0"/>
        <v>50</v>
      </c>
    </row>
    <row r="186" spans="1:7" x14ac:dyDescent="0.2">
      <c r="A186" s="162"/>
      <c r="B186" s="162"/>
      <c r="C186" s="163"/>
      <c r="D186" s="49">
        <v>2022</v>
      </c>
      <c r="E186" s="72">
        <v>1</v>
      </c>
      <c r="F186" s="72">
        <v>2</v>
      </c>
      <c r="G186" s="50">
        <f>E186/F186*100</f>
        <v>50</v>
      </c>
    </row>
    <row r="187" spans="1:7" x14ac:dyDescent="0.2">
      <c r="A187" s="162"/>
      <c r="B187" s="162"/>
      <c r="C187" s="163"/>
      <c r="D187" s="49">
        <v>2023</v>
      </c>
      <c r="E187" s="72">
        <v>1</v>
      </c>
      <c r="F187" s="72">
        <v>2</v>
      </c>
      <c r="G187" s="50">
        <f>E187/F187*100</f>
        <v>50</v>
      </c>
    </row>
    <row r="188" spans="1:7" x14ac:dyDescent="0.2">
      <c r="A188" s="164">
        <v>63</v>
      </c>
      <c r="B188" s="164" t="s">
        <v>77</v>
      </c>
      <c r="C188" s="165" t="s">
        <v>78</v>
      </c>
      <c r="D188" s="43">
        <v>2021</v>
      </c>
      <c r="E188" s="73">
        <v>1</v>
      </c>
      <c r="F188" s="73">
        <v>2</v>
      </c>
      <c r="G188" s="44">
        <f t="shared" si="0"/>
        <v>50</v>
      </c>
    </row>
    <row r="189" spans="1:7" x14ac:dyDescent="0.2">
      <c r="A189" s="164"/>
      <c r="B189" s="164"/>
      <c r="C189" s="165"/>
      <c r="D189" s="43">
        <v>2022</v>
      </c>
      <c r="E189" s="73">
        <v>1</v>
      </c>
      <c r="F189" s="73">
        <v>2</v>
      </c>
      <c r="G189" s="44">
        <f>E189/F189*100</f>
        <v>50</v>
      </c>
    </row>
    <row r="190" spans="1:7" x14ac:dyDescent="0.2">
      <c r="A190" s="164"/>
      <c r="B190" s="164"/>
      <c r="C190" s="165"/>
      <c r="D190" s="43">
        <v>2023</v>
      </c>
      <c r="E190" s="73">
        <v>1</v>
      </c>
      <c r="F190" s="73">
        <v>2</v>
      </c>
      <c r="G190" s="44">
        <f>E190/F190*100</f>
        <v>50</v>
      </c>
    </row>
    <row r="191" spans="1:7" x14ac:dyDescent="0.2">
      <c r="A191" s="158">
        <v>64</v>
      </c>
      <c r="B191" s="158" t="s">
        <v>79</v>
      </c>
      <c r="C191" s="159" t="s">
        <v>80</v>
      </c>
      <c r="D191" s="46">
        <v>2021</v>
      </c>
      <c r="E191" s="90">
        <v>1</v>
      </c>
      <c r="F191" s="90">
        <v>2</v>
      </c>
      <c r="G191" s="47">
        <f t="shared" si="0"/>
        <v>50</v>
      </c>
    </row>
    <row r="192" spans="1:7" x14ac:dyDescent="0.2">
      <c r="A192" s="158"/>
      <c r="B192" s="158"/>
      <c r="C192" s="159"/>
      <c r="D192" s="46">
        <v>2022</v>
      </c>
      <c r="E192" s="90">
        <v>1</v>
      </c>
      <c r="F192" s="90">
        <v>2</v>
      </c>
      <c r="G192" s="47">
        <f>E192/F192*100</f>
        <v>50</v>
      </c>
    </row>
    <row r="193" spans="1:7" x14ac:dyDescent="0.2">
      <c r="A193" s="158"/>
      <c r="B193" s="158"/>
      <c r="C193" s="159"/>
      <c r="D193" s="46">
        <v>2023</v>
      </c>
      <c r="E193" s="90">
        <v>1</v>
      </c>
      <c r="F193" s="90">
        <v>2</v>
      </c>
      <c r="G193" s="47">
        <f>E193/F193*100</f>
        <v>50</v>
      </c>
    </row>
    <row r="194" spans="1:7" x14ac:dyDescent="0.2">
      <c r="A194" s="160">
        <v>65</v>
      </c>
      <c r="B194" s="160" t="s">
        <v>81</v>
      </c>
      <c r="C194" s="161" t="s">
        <v>82</v>
      </c>
      <c r="D194" s="36">
        <v>2021</v>
      </c>
      <c r="E194" s="41">
        <v>1</v>
      </c>
      <c r="F194" s="41">
        <v>2</v>
      </c>
      <c r="G194" s="35">
        <f t="shared" si="0"/>
        <v>50</v>
      </c>
    </row>
    <row r="195" spans="1:7" x14ac:dyDescent="0.2">
      <c r="A195" s="160"/>
      <c r="B195" s="160"/>
      <c r="C195" s="161"/>
      <c r="D195" s="36">
        <v>2022</v>
      </c>
      <c r="E195" s="41">
        <v>1</v>
      </c>
      <c r="F195" s="41">
        <v>2</v>
      </c>
      <c r="G195" s="35">
        <f>E195/F195*100</f>
        <v>50</v>
      </c>
    </row>
    <row r="196" spans="1:7" x14ac:dyDescent="0.2">
      <c r="A196" s="160"/>
      <c r="B196" s="160"/>
      <c r="C196" s="161"/>
      <c r="D196" s="36">
        <v>2023</v>
      </c>
      <c r="E196" s="41">
        <v>1</v>
      </c>
      <c r="F196" s="41">
        <v>2</v>
      </c>
      <c r="G196" s="35">
        <f>E196/F196*100</f>
        <v>50</v>
      </c>
    </row>
    <row r="197" spans="1:7" x14ac:dyDescent="0.2">
      <c r="A197" s="156">
        <v>66</v>
      </c>
      <c r="B197" s="156" t="s">
        <v>83</v>
      </c>
      <c r="C197" s="157" t="s">
        <v>84</v>
      </c>
      <c r="D197" s="52">
        <v>2021</v>
      </c>
      <c r="E197" s="55">
        <v>1</v>
      </c>
      <c r="F197" s="55">
        <v>2</v>
      </c>
      <c r="G197" s="53">
        <f t="shared" ref="G197:G212" si="1">E197/F197*100</f>
        <v>50</v>
      </c>
    </row>
    <row r="198" spans="1:7" x14ac:dyDescent="0.2">
      <c r="A198" s="156"/>
      <c r="B198" s="156"/>
      <c r="C198" s="157"/>
      <c r="D198" s="52">
        <v>2022</v>
      </c>
      <c r="E198" s="55">
        <v>1</v>
      </c>
      <c r="F198" s="55">
        <v>2</v>
      </c>
      <c r="G198" s="53">
        <f>E198/F198*100</f>
        <v>50</v>
      </c>
    </row>
    <row r="199" spans="1:7" x14ac:dyDescent="0.2">
      <c r="A199" s="156"/>
      <c r="B199" s="156"/>
      <c r="C199" s="157"/>
      <c r="D199" s="52">
        <v>2023</v>
      </c>
      <c r="E199" s="55">
        <v>1</v>
      </c>
      <c r="F199" s="55">
        <v>2</v>
      </c>
      <c r="G199" s="53">
        <f>E199/F199*100</f>
        <v>50</v>
      </c>
    </row>
    <row r="200" spans="1:7" x14ac:dyDescent="0.2">
      <c r="A200" s="162">
        <v>67</v>
      </c>
      <c r="B200" s="162" t="s">
        <v>87</v>
      </c>
      <c r="C200" s="163" t="s">
        <v>88</v>
      </c>
      <c r="D200" s="49">
        <v>2021</v>
      </c>
      <c r="E200" s="72">
        <v>1</v>
      </c>
      <c r="F200" s="72">
        <v>2</v>
      </c>
      <c r="G200" s="50">
        <f t="shared" si="1"/>
        <v>50</v>
      </c>
    </row>
    <row r="201" spans="1:7" x14ac:dyDescent="0.2">
      <c r="A201" s="162"/>
      <c r="B201" s="162"/>
      <c r="C201" s="163"/>
      <c r="D201" s="49">
        <v>2022</v>
      </c>
      <c r="E201" s="72">
        <v>1</v>
      </c>
      <c r="F201" s="72">
        <v>2</v>
      </c>
      <c r="G201" s="50">
        <f>E201/F201*100</f>
        <v>50</v>
      </c>
    </row>
    <row r="202" spans="1:7" x14ac:dyDescent="0.2">
      <c r="A202" s="162"/>
      <c r="B202" s="162"/>
      <c r="C202" s="163"/>
      <c r="D202" s="49">
        <v>2023</v>
      </c>
      <c r="E202" s="72">
        <v>1</v>
      </c>
      <c r="F202" s="72">
        <v>2</v>
      </c>
      <c r="G202" s="50">
        <f>E202/F202*100</f>
        <v>50</v>
      </c>
    </row>
    <row r="203" spans="1:7" x14ac:dyDescent="0.2">
      <c r="A203" s="164">
        <v>68</v>
      </c>
      <c r="B203" s="164" t="s">
        <v>89</v>
      </c>
      <c r="C203" s="165" t="s">
        <v>90</v>
      </c>
      <c r="D203" s="43">
        <v>2021</v>
      </c>
      <c r="E203" s="73">
        <v>1</v>
      </c>
      <c r="F203" s="73">
        <v>3</v>
      </c>
      <c r="G203" s="44">
        <f t="shared" si="1"/>
        <v>33.333333333333329</v>
      </c>
    </row>
    <row r="204" spans="1:7" x14ac:dyDescent="0.2">
      <c r="A204" s="164"/>
      <c r="B204" s="164"/>
      <c r="C204" s="165"/>
      <c r="D204" s="43">
        <v>2022</v>
      </c>
      <c r="E204" s="73">
        <v>1</v>
      </c>
      <c r="F204" s="73">
        <v>3</v>
      </c>
      <c r="G204" s="44">
        <f>E204/F204*100</f>
        <v>33.333333333333329</v>
      </c>
    </row>
    <row r="205" spans="1:7" x14ac:dyDescent="0.2">
      <c r="A205" s="164"/>
      <c r="B205" s="164"/>
      <c r="C205" s="165"/>
      <c r="D205" s="43">
        <v>2023</v>
      </c>
      <c r="E205" s="73">
        <v>1</v>
      </c>
      <c r="F205" s="73">
        <v>3</v>
      </c>
      <c r="G205" s="44">
        <f>E205/F205*100</f>
        <v>33.333333333333329</v>
      </c>
    </row>
    <row r="206" spans="1:7" x14ac:dyDescent="0.2">
      <c r="A206" s="158">
        <v>69</v>
      </c>
      <c r="B206" s="158" t="s">
        <v>85</v>
      </c>
      <c r="C206" s="159" t="s">
        <v>86</v>
      </c>
      <c r="D206" s="46">
        <v>2021</v>
      </c>
      <c r="E206" s="90">
        <v>3</v>
      </c>
      <c r="F206" s="90">
        <v>5</v>
      </c>
      <c r="G206" s="47">
        <f t="shared" si="1"/>
        <v>60</v>
      </c>
    </row>
    <row r="207" spans="1:7" x14ac:dyDescent="0.2">
      <c r="A207" s="158"/>
      <c r="B207" s="158"/>
      <c r="C207" s="159"/>
      <c r="D207" s="46">
        <v>2022</v>
      </c>
      <c r="E207" s="90">
        <v>3</v>
      </c>
      <c r="F207" s="90">
        <v>5</v>
      </c>
      <c r="G207" s="47">
        <f>E207/F207*100</f>
        <v>60</v>
      </c>
    </row>
    <row r="208" spans="1:7" x14ac:dyDescent="0.2">
      <c r="A208" s="158"/>
      <c r="B208" s="158"/>
      <c r="C208" s="159"/>
      <c r="D208" s="46">
        <v>2023</v>
      </c>
      <c r="E208" s="90">
        <v>3</v>
      </c>
      <c r="F208" s="90">
        <v>5</v>
      </c>
      <c r="G208" s="47">
        <f>E208/F208*100</f>
        <v>60</v>
      </c>
    </row>
    <row r="209" spans="1:7" x14ac:dyDescent="0.2">
      <c r="A209" s="160">
        <v>70</v>
      </c>
      <c r="B209" s="160" t="s">
        <v>91</v>
      </c>
      <c r="C209" s="161" t="s">
        <v>92</v>
      </c>
      <c r="D209" s="36">
        <v>2021</v>
      </c>
      <c r="E209" s="41">
        <v>1</v>
      </c>
      <c r="F209" s="41">
        <v>3</v>
      </c>
      <c r="G209" s="35">
        <f t="shared" si="1"/>
        <v>33.333333333333329</v>
      </c>
    </row>
    <row r="210" spans="1:7" x14ac:dyDescent="0.2">
      <c r="A210" s="160"/>
      <c r="B210" s="160"/>
      <c r="C210" s="161"/>
      <c r="D210" s="36">
        <v>2022</v>
      </c>
      <c r="E210" s="41">
        <v>1</v>
      </c>
      <c r="F210" s="41">
        <v>3</v>
      </c>
      <c r="G210" s="35">
        <f>E210/F210*100</f>
        <v>33.333333333333329</v>
      </c>
    </row>
    <row r="211" spans="1:7" x14ac:dyDescent="0.2">
      <c r="A211" s="160"/>
      <c r="B211" s="160"/>
      <c r="C211" s="161"/>
      <c r="D211" s="36">
        <v>2023</v>
      </c>
      <c r="E211" s="41">
        <v>1</v>
      </c>
      <c r="F211" s="41">
        <v>3</v>
      </c>
      <c r="G211" s="35">
        <f>E211/F211*100</f>
        <v>33.333333333333329</v>
      </c>
    </row>
    <row r="212" spans="1:7" x14ac:dyDescent="0.2">
      <c r="A212" s="156">
        <v>71</v>
      </c>
      <c r="B212" s="156" t="s">
        <v>93</v>
      </c>
      <c r="C212" s="157" t="s">
        <v>94</v>
      </c>
      <c r="D212" s="52">
        <v>2021</v>
      </c>
      <c r="E212" s="55">
        <v>1</v>
      </c>
      <c r="F212" s="55">
        <v>2</v>
      </c>
      <c r="G212" s="53">
        <f t="shared" si="1"/>
        <v>50</v>
      </c>
    </row>
    <row r="213" spans="1:7" x14ac:dyDescent="0.2">
      <c r="A213" s="156"/>
      <c r="B213" s="156"/>
      <c r="C213" s="157"/>
      <c r="D213" s="52">
        <v>2022</v>
      </c>
      <c r="E213" s="55">
        <v>1</v>
      </c>
      <c r="F213" s="55">
        <v>2</v>
      </c>
      <c r="G213" s="53">
        <f t="shared" ref="G213" si="2">E213/F213*100</f>
        <v>50</v>
      </c>
    </row>
    <row r="214" spans="1:7" x14ac:dyDescent="0.2">
      <c r="A214" s="156"/>
      <c r="B214" s="156"/>
      <c r="C214" s="157"/>
      <c r="D214" s="52">
        <v>2023</v>
      </c>
      <c r="E214" s="55">
        <v>1</v>
      </c>
      <c r="F214" s="55">
        <v>2</v>
      </c>
      <c r="G214" s="53">
        <f t="shared" ref="G214" si="3">E214/F214*100</f>
        <v>50</v>
      </c>
    </row>
  </sheetData>
  <mergeCells count="215">
    <mergeCell ref="A8:A10"/>
    <mergeCell ref="B8:B10"/>
    <mergeCell ref="C8:C10"/>
    <mergeCell ref="A11:A13"/>
    <mergeCell ref="B11:B13"/>
    <mergeCell ref="C11:C13"/>
    <mergeCell ref="A2:A4"/>
    <mergeCell ref="B2:B4"/>
    <mergeCell ref="C2:C4"/>
    <mergeCell ref="A5:A7"/>
    <mergeCell ref="B5:B7"/>
    <mergeCell ref="C5:C7"/>
    <mergeCell ref="A20:A22"/>
    <mergeCell ref="B20:B22"/>
    <mergeCell ref="C20:C22"/>
    <mergeCell ref="A23:A25"/>
    <mergeCell ref="B23:B25"/>
    <mergeCell ref="C23:C25"/>
    <mergeCell ref="A14:A16"/>
    <mergeCell ref="B14:B16"/>
    <mergeCell ref="C14:C16"/>
    <mergeCell ref="A17:A19"/>
    <mergeCell ref="B17:B19"/>
    <mergeCell ref="C17:C19"/>
    <mergeCell ref="A32:A34"/>
    <mergeCell ref="B32:B34"/>
    <mergeCell ref="C32:C34"/>
    <mergeCell ref="A35:A37"/>
    <mergeCell ref="B35:B37"/>
    <mergeCell ref="C35:C37"/>
    <mergeCell ref="A26:A28"/>
    <mergeCell ref="B26:B28"/>
    <mergeCell ref="C26:C28"/>
    <mergeCell ref="A29:A31"/>
    <mergeCell ref="B29:B31"/>
    <mergeCell ref="C29:C31"/>
    <mergeCell ref="A44:A46"/>
    <mergeCell ref="B44:B46"/>
    <mergeCell ref="C44:C46"/>
    <mergeCell ref="A47:A49"/>
    <mergeCell ref="B47:B49"/>
    <mergeCell ref="C47:C49"/>
    <mergeCell ref="A38:A40"/>
    <mergeCell ref="B38:B40"/>
    <mergeCell ref="C38:C40"/>
    <mergeCell ref="A41:A43"/>
    <mergeCell ref="B41:B43"/>
    <mergeCell ref="C41:C43"/>
    <mergeCell ref="A56:A58"/>
    <mergeCell ref="B56:B58"/>
    <mergeCell ref="C56:C58"/>
    <mergeCell ref="A59:A61"/>
    <mergeCell ref="B59:B61"/>
    <mergeCell ref="C59:C61"/>
    <mergeCell ref="A50:A52"/>
    <mergeCell ref="B50:B52"/>
    <mergeCell ref="C50:C52"/>
    <mergeCell ref="A53:A55"/>
    <mergeCell ref="B53:B55"/>
    <mergeCell ref="C53:C55"/>
    <mergeCell ref="A68:A70"/>
    <mergeCell ref="B68:B70"/>
    <mergeCell ref="C68:C70"/>
    <mergeCell ref="A71:A73"/>
    <mergeCell ref="B71:B73"/>
    <mergeCell ref="C71:C73"/>
    <mergeCell ref="A62:A64"/>
    <mergeCell ref="B62:B64"/>
    <mergeCell ref="C62:C64"/>
    <mergeCell ref="A65:A67"/>
    <mergeCell ref="B65:B67"/>
    <mergeCell ref="C65:C67"/>
    <mergeCell ref="A80:A82"/>
    <mergeCell ref="B80:B82"/>
    <mergeCell ref="C80:C82"/>
    <mergeCell ref="A83:A85"/>
    <mergeCell ref="B83:B85"/>
    <mergeCell ref="C83:C85"/>
    <mergeCell ref="A74:A76"/>
    <mergeCell ref="B74:B76"/>
    <mergeCell ref="C74:C76"/>
    <mergeCell ref="A77:A79"/>
    <mergeCell ref="B77:B79"/>
    <mergeCell ref="C77:C79"/>
    <mergeCell ref="A92:A94"/>
    <mergeCell ref="B92:B94"/>
    <mergeCell ref="C92:C94"/>
    <mergeCell ref="A95:A97"/>
    <mergeCell ref="B95:B97"/>
    <mergeCell ref="C95:C97"/>
    <mergeCell ref="A86:A88"/>
    <mergeCell ref="B86:B88"/>
    <mergeCell ref="C86:C88"/>
    <mergeCell ref="A89:A91"/>
    <mergeCell ref="B89:B91"/>
    <mergeCell ref="C89:C91"/>
    <mergeCell ref="A104:A106"/>
    <mergeCell ref="B104:B106"/>
    <mergeCell ref="C104:C106"/>
    <mergeCell ref="A107:A109"/>
    <mergeCell ref="B107:B109"/>
    <mergeCell ref="C107:C109"/>
    <mergeCell ref="A98:A100"/>
    <mergeCell ref="B98:B100"/>
    <mergeCell ref="C98:C100"/>
    <mergeCell ref="A101:A103"/>
    <mergeCell ref="B101:B103"/>
    <mergeCell ref="C101:C103"/>
    <mergeCell ref="A116:A118"/>
    <mergeCell ref="B116:B118"/>
    <mergeCell ref="C116:C118"/>
    <mergeCell ref="A119:A121"/>
    <mergeCell ref="B119:B121"/>
    <mergeCell ref="C119:C121"/>
    <mergeCell ref="A110:A112"/>
    <mergeCell ref="B110:B112"/>
    <mergeCell ref="C110:C112"/>
    <mergeCell ref="A113:A115"/>
    <mergeCell ref="B113:B115"/>
    <mergeCell ref="C113:C115"/>
    <mergeCell ref="A128:A130"/>
    <mergeCell ref="B128:B130"/>
    <mergeCell ref="C128:C130"/>
    <mergeCell ref="A131:A133"/>
    <mergeCell ref="B131:B133"/>
    <mergeCell ref="C131:C133"/>
    <mergeCell ref="A122:A124"/>
    <mergeCell ref="B122:B124"/>
    <mergeCell ref="C122:C124"/>
    <mergeCell ref="A125:A127"/>
    <mergeCell ref="B125:B127"/>
    <mergeCell ref="C125:C127"/>
    <mergeCell ref="A140:A142"/>
    <mergeCell ref="B140:B142"/>
    <mergeCell ref="C140:C142"/>
    <mergeCell ref="A143:A145"/>
    <mergeCell ref="B143:B145"/>
    <mergeCell ref="C143:C145"/>
    <mergeCell ref="A134:A136"/>
    <mergeCell ref="B134:B136"/>
    <mergeCell ref="C134:C136"/>
    <mergeCell ref="A137:A139"/>
    <mergeCell ref="B137:B139"/>
    <mergeCell ref="C137:C139"/>
    <mergeCell ref="A152:A154"/>
    <mergeCell ref="B152:B154"/>
    <mergeCell ref="C152:C154"/>
    <mergeCell ref="A155:A157"/>
    <mergeCell ref="B155:B157"/>
    <mergeCell ref="C155:C157"/>
    <mergeCell ref="A146:A148"/>
    <mergeCell ref="B146:B148"/>
    <mergeCell ref="C146:C148"/>
    <mergeCell ref="A149:A151"/>
    <mergeCell ref="B149:B151"/>
    <mergeCell ref="C149:C151"/>
    <mergeCell ref="A164:A166"/>
    <mergeCell ref="B164:B166"/>
    <mergeCell ref="C164:C166"/>
    <mergeCell ref="A167:A169"/>
    <mergeCell ref="B167:B169"/>
    <mergeCell ref="C167:C169"/>
    <mergeCell ref="A158:A160"/>
    <mergeCell ref="B158:B160"/>
    <mergeCell ref="C158:C160"/>
    <mergeCell ref="A161:A163"/>
    <mergeCell ref="B161:B163"/>
    <mergeCell ref="C161:C163"/>
    <mergeCell ref="A176:A178"/>
    <mergeCell ref="B176:B178"/>
    <mergeCell ref="C176:C178"/>
    <mergeCell ref="A179:A181"/>
    <mergeCell ref="B179:B181"/>
    <mergeCell ref="C179:C181"/>
    <mergeCell ref="A170:A172"/>
    <mergeCell ref="B170:B172"/>
    <mergeCell ref="C170:C172"/>
    <mergeCell ref="A173:A175"/>
    <mergeCell ref="B173:B175"/>
    <mergeCell ref="C173:C175"/>
    <mergeCell ref="B188:B190"/>
    <mergeCell ref="C188:C190"/>
    <mergeCell ref="A191:A193"/>
    <mergeCell ref="B191:B193"/>
    <mergeCell ref="C191:C193"/>
    <mergeCell ref="A182:A184"/>
    <mergeCell ref="B182:B184"/>
    <mergeCell ref="C182:C184"/>
    <mergeCell ref="A185:A187"/>
    <mergeCell ref="B185:B187"/>
    <mergeCell ref="C185:C187"/>
    <mergeCell ref="I2:M2"/>
    <mergeCell ref="I3:M3"/>
    <mergeCell ref="A212:A214"/>
    <mergeCell ref="B212:B214"/>
    <mergeCell ref="C212:C214"/>
    <mergeCell ref="A206:A208"/>
    <mergeCell ref="B206:B208"/>
    <mergeCell ref="C206:C208"/>
    <mergeCell ref="A209:A211"/>
    <mergeCell ref="B209:B211"/>
    <mergeCell ref="C209:C211"/>
    <mergeCell ref="A200:A202"/>
    <mergeCell ref="B200:B202"/>
    <mergeCell ref="C200:C202"/>
    <mergeCell ref="A203:A205"/>
    <mergeCell ref="B203:B205"/>
    <mergeCell ref="C203:C205"/>
    <mergeCell ref="A194:A196"/>
    <mergeCell ref="B194:B196"/>
    <mergeCell ref="C194:C196"/>
    <mergeCell ref="A197:A199"/>
    <mergeCell ref="B197:B199"/>
    <mergeCell ref="C197:C199"/>
    <mergeCell ref="A188:A19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C6A45-0E99-944D-BEF8-FD2386A365CE}">
  <dimension ref="A1:P214"/>
  <sheetViews>
    <sheetView workbookViewId="0">
      <pane ySplit="1" topLeftCell="A2" activePane="bottomLeft" state="frozen"/>
      <selection pane="bottomLeft" activeCell="M1" sqref="M1"/>
    </sheetView>
  </sheetViews>
  <sheetFormatPr baseColWidth="10" defaultRowHeight="16" x14ac:dyDescent="0.2"/>
  <cols>
    <col min="1" max="1" width="3.6640625" style="1" bestFit="1" customWidth="1"/>
    <col min="2" max="2" width="7.6640625" style="1" bestFit="1" customWidth="1"/>
    <col min="3" max="3" width="43.83203125" style="1" bestFit="1" customWidth="1"/>
    <col min="4" max="4" width="6.1640625" style="1" bestFit="1" customWidth="1"/>
    <col min="5" max="6" width="4.6640625" style="6" bestFit="1" customWidth="1"/>
    <col min="7" max="7" width="6.33203125" style="6" bestFit="1" customWidth="1"/>
    <col min="8" max="9" width="5.6640625" style="6" bestFit="1" customWidth="1"/>
    <col min="10" max="10" width="5.6640625" style="4" bestFit="1" customWidth="1"/>
    <col min="11" max="11" width="6.6640625" style="4" bestFit="1" customWidth="1"/>
    <col min="12" max="12" width="7.6640625" style="4" bestFit="1" customWidth="1"/>
    <col min="13" max="16384" width="10.83203125" style="1"/>
  </cols>
  <sheetData>
    <row r="1" spans="1:16" s="4" customFormat="1" ht="17" x14ac:dyDescent="0.2">
      <c r="A1" s="2" t="s">
        <v>0</v>
      </c>
      <c r="B1" s="2" t="s">
        <v>1</v>
      </c>
      <c r="C1" s="3" t="s">
        <v>2</v>
      </c>
      <c r="D1" s="7" t="s">
        <v>167</v>
      </c>
      <c r="E1" s="2" t="s">
        <v>145</v>
      </c>
      <c r="F1" s="2" t="s">
        <v>148</v>
      </c>
      <c r="G1" s="2" t="s">
        <v>156</v>
      </c>
      <c r="H1" s="2" t="s">
        <v>158</v>
      </c>
      <c r="I1" s="2" t="s">
        <v>159</v>
      </c>
      <c r="J1" s="2" t="s">
        <v>401</v>
      </c>
      <c r="K1" s="2" t="s">
        <v>402</v>
      </c>
      <c r="L1" s="2" t="s">
        <v>403</v>
      </c>
    </row>
    <row r="2" spans="1:16" x14ac:dyDescent="0.2">
      <c r="A2" s="156">
        <v>1</v>
      </c>
      <c r="B2" s="156" t="s">
        <v>95</v>
      </c>
      <c r="C2" s="157" t="s">
        <v>96</v>
      </c>
      <c r="D2" s="52">
        <v>2021</v>
      </c>
      <c r="E2" s="53">
        <f>'Sustainability Report (X1)'!G2</f>
        <v>0.40170940170940173</v>
      </c>
      <c r="F2" s="53">
        <f>'Green Accounting (X2)'!F2</f>
        <v>3</v>
      </c>
      <c r="G2" s="54">
        <f>'Intellectual Capital (X3)'!N2</f>
        <v>2.377696453218241</v>
      </c>
      <c r="H2" s="53">
        <f>'Nilai Perusahaan (Y)'!J2</f>
        <v>0.81543682994312405</v>
      </c>
      <c r="I2" s="53">
        <f>'GCG (Z)'!G2</f>
        <v>33.333333333333329</v>
      </c>
      <c r="J2" s="63">
        <f t="shared" ref="J2:J65" si="0">E2*I2</f>
        <v>13.39031339031339</v>
      </c>
      <c r="K2" s="63">
        <f t="shared" ref="K2:K65" si="1">F2*I2</f>
        <v>99.999999999999986</v>
      </c>
      <c r="L2" s="63">
        <f t="shared" ref="L2:L65" si="2">G2*I2</f>
        <v>79.256548440608015</v>
      </c>
      <c r="N2" s="153" t="s">
        <v>369</v>
      </c>
      <c r="O2" s="153"/>
      <c r="P2" s="153"/>
    </row>
    <row r="3" spans="1:16" x14ac:dyDescent="0.2">
      <c r="A3" s="156"/>
      <c r="B3" s="156"/>
      <c r="C3" s="157"/>
      <c r="D3" s="52">
        <v>2022</v>
      </c>
      <c r="E3" s="53">
        <f>'Sustainability Report (X1)'!G3</f>
        <v>0.26495726495726496</v>
      </c>
      <c r="F3" s="53">
        <f>'Green Accounting (X2)'!F3</f>
        <v>3</v>
      </c>
      <c r="G3" s="54">
        <f>'Intellectual Capital (X3)'!N3</f>
        <v>2.8843676834024405</v>
      </c>
      <c r="H3" s="53">
        <f>'Nilai Perusahaan (Y)'!J3</f>
        <v>0.824352978362075</v>
      </c>
      <c r="I3" s="53">
        <f>'GCG (Z)'!G3</f>
        <v>33.333333333333329</v>
      </c>
      <c r="J3" s="63">
        <f t="shared" si="0"/>
        <v>8.8319088319088301</v>
      </c>
      <c r="K3" s="63">
        <f t="shared" si="1"/>
        <v>99.999999999999986</v>
      </c>
      <c r="L3" s="63">
        <f t="shared" si="2"/>
        <v>96.145589446748005</v>
      </c>
      <c r="N3" s="155" t="s">
        <v>404</v>
      </c>
      <c r="O3" s="155"/>
      <c r="P3" s="155"/>
    </row>
    <row r="4" spans="1:16" s="4" customFormat="1" x14ac:dyDescent="0.2">
      <c r="A4" s="156"/>
      <c r="B4" s="156"/>
      <c r="C4" s="157"/>
      <c r="D4" s="52">
        <v>2023</v>
      </c>
      <c r="E4" s="53">
        <f>'Sustainability Report (X1)'!G4</f>
        <v>0.28205128205128205</v>
      </c>
      <c r="F4" s="53">
        <f>'Green Accounting (X2)'!F4</f>
        <v>3</v>
      </c>
      <c r="G4" s="54">
        <f>'Intellectual Capital (X3)'!N4</f>
        <v>2.8342089445693612</v>
      </c>
      <c r="H4" s="53">
        <f>'Nilai Perusahaan (Y)'!J4</f>
        <v>0.7760015646614753</v>
      </c>
      <c r="I4" s="53">
        <f>'GCG (Z)'!G4</f>
        <v>33.333333333333329</v>
      </c>
      <c r="J4" s="63">
        <f t="shared" si="0"/>
        <v>9.4017094017094003</v>
      </c>
      <c r="K4" s="63">
        <f t="shared" si="1"/>
        <v>99.999999999999986</v>
      </c>
      <c r="L4" s="63">
        <f t="shared" si="2"/>
        <v>94.473631485645356</v>
      </c>
      <c r="N4" s="155" t="s">
        <v>405</v>
      </c>
      <c r="O4" s="155"/>
      <c r="P4" s="155"/>
    </row>
    <row r="5" spans="1:16" x14ac:dyDescent="0.2">
      <c r="A5" s="162">
        <v>2</v>
      </c>
      <c r="B5" s="162" t="s">
        <v>97</v>
      </c>
      <c r="C5" s="163" t="s">
        <v>98</v>
      </c>
      <c r="D5" s="49">
        <v>2021</v>
      </c>
      <c r="E5" s="50">
        <f>'Sustainability Report (X1)'!G5</f>
        <v>0.28205128205128205</v>
      </c>
      <c r="F5" s="50">
        <f>'Green Accounting (X2)'!F5</f>
        <v>3</v>
      </c>
      <c r="G5" s="51">
        <f>'Intellectual Capital (X3)'!N5</f>
        <v>-0.39674383602342322</v>
      </c>
      <c r="H5" s="50">
        <f>'Nilai Perusahaan (Y)'!J5</f>
        <v>1.0280822057993131</v>
      </c>
      <c r="I5" s="50">
        <f>'GCG (Z)'!G5</f>
        <v>50</v>
      </c>
      <c r="J5" s="66">
        <f t="shared" si="0"/>
        <v>14.102564102564102</v>
      </c>
      <c r="K5" s="66">
        <f t="shared" si="1"/>
        <v>150</v>
      </c>
      <c r="L5" s="66">
        <f t="shared" si="2"/>
        <v>-19.837191801171162</v>
      </c>
      <c r="N5" s="155" t="s">
        <v>406</v>
      </c>
      <c r="O5" s="155"/>
      <c r="P5" s="155"/>
    </row>
    <row r="6" spans="1:16" x14ac:dyDescent="0.2">
      <c r="A6" s="162"/>
      <c r="B6" s="162"/>
      <c r="C6" s="163"/>
      <c r="D6" s="49">
        <v>2022</v>
      </c>
      <c r="E6" s="50">
        <f>'Sustainability Report (X1)'!G6</f>
        <v>0.23931623931623933</v>
      </c>
      <c r="F6" s="50">
        <f>'Green Accounting (X2)'!F6</f>
        <v>3</v>
      </c>
      <c r="G6" s="51">
        <f>'Intellectual Capital (X3)'!N6</f>
        <v>1.6723792516750442</v>
      </c>
      <c r="H6" s="50">
        <f>'Nilai Perusahaan (Y)'!J6</f>
        <v>0.99773311999837755</v>
      </c>
      <c r="I6" s="50">
        <f>'GCG (Z)'!G6</f>
        <v>50</v>
      </c>
      <c r="J6" s="66">
        <f t="shared" si="0"/>
        <v>11.965811965811966</v>
      </c>
      <c r="K6" s="66">
        <f t="shared" si="1"/>
        <v>150</v>
      </c>
      <c r="L6" s="66">
        <f t="shared" si="2"/>
        <v>83.618962583752207</v>
      </c>
      <c r="N6" s="155" t="s">
        <v>370</v>
      </c>
      <c r="O6" s="155"/>
      <c r="P6" s="155"/>
    </row>
    <row r="7" spans="1:16" x14ac:dyDescent="0.2">
      <c r="A7" s="162"/>
      <c r="B7" s="162"/>
      <c r="C7" s="163"/>
      <c r="D7" s="49">
        <v>2023</v>
      </c>
      <c r="E7" s="50">
        <f>'Sustainability Report (X1)'!G7</f>
        <v>0.26495726495726496</v>
      </c>
      <c r="F7" s="50">
        <f>'Green Accounting (X2)'!F7</f>
        <v>3</v>
      </c>
      <c r="G7" s="51">
        <f>'Intellectual Capital (X3)'!N7</f>
        <v>2.2018447060766579</v>
      </c>
      <c r="H7" s="50">
        <f>'Nilai Perusahaan (Y)'!J7</f>
        <v>0.97518175745209712</v>
      </c>
      <c r="I7" s="50">
        <f>'GCG (Z)'!G7</f>
        <v>50</v>
      </c>
      <c r="J7" s="66">
        <f t="shared" si="0"/>
        <v>13.247863247863249</v>
      </c>
      <c r="K7" s="66">
        <f t="shared" si="1"/>
        <v>150</v>
      </c>
      <c r="L7" s="66">
        <f t="shared" si="2"/>
        <v>110.09223530383289</v>
      </c>
      <c r="N7" s="155" t="s">
        <v>407</v>
      </c>
      <c r="O7" s="155"/>
      <c r="P7" s="155"/>
    </row>
    <row r="8" spans="1:16" x14ac:dyDescent="0.2">
      <c r="A8" s="164">
        <v>3</v>
      </c>
      <c r="B8" s="164" t="s">
        <v>99</v>
      </c>
      <c r="C8" s="165" t="s">
        <v>100</v>
      </c>
      <c r="D8" s="43">
        <v>2021</v>
      </c>
      <c r="E8" s="44">
        <f>'Sustainability Report (X1)'!G8</f>
        <v>0.33333333333333331</v>
      </c>
      <c r="F8" s="44">
        <f>'Green Accounting (X2)'!F8</f>
        <v>3</v>
      </c>
      <c r="G8" s="45">
        <f>'Intellectual Capital (X3)'!N8</f>
        <v>1.7817001187499861</v>
      </c>
      <c r="H8" s="44">
        <f>'Nilai Perusahaan (Y)'!J8</f>
        <v>0.80608091224346379</v>
      </c>
      <c r="I8" s="44">
        <f>'GCG (Z)'!G8</f>
        <v>33.333333333333329</v>
      </c>
      <c r="J8" s="81">
        <f t="shared" si="0"/>
        <v>11.111111111111109</v>
      </c>
      <c r="K8" s="81">
        <f t="shared" si="1"/>
        <v>99.999999999999986</v>
      </c>
      <c r="L8" s="81">
        <f t="shared" si="2"/>
        <v>59.390003958332862</v>
      </c>
      <c r="N8" s="155" t="s">
        <v>408</v>
      </c>
      <c r="O8" s="155"/>
      <c r="P8" s="155"/>
    </row>
    <row r="9" spans="1:16" x14ac:dyDescent="0.2">
      <c r="A9" s="164"/>
      <c r="B9" s="164"/>
      <c r="C9" s="165"/>
      <c r="D9" s="43">
        <v>2022</v>
      </c>
      <c r="E9" s="44">
        <f>'Sustainability Report (X1)'!G9</f>
        <v>0.33333333333333331</v>
      </c>
      <c r="F9" s="44">
        <f>'Green Accounting (X2)'!F9</f>
        <v>3</v>
      </c>
      <c r="G9" s="45">
        <f>'Intellectual Capital (X3)'!N9</f>
        <v>1.8613749252694329</v>
      </c>
      <c r="H9" s="44">
        <f>'Nilai Perusahaan (Y)'!J9</f>
        <v>0.84617841346762512</v>
      </c>
      <c r="I9" s="44">
        <f>'GCG (Z)'!G9</f>
        <v>33.333333333333329</v>
      </c>
      <c r="J9" s="81">
        <f t="shared" si="0"/>
        <v>11.111111111111109</v>
      </c>
      <c r="K9" s="81">
        <f t="shared" si="1"/>
        <v>99.999999999999986</v>
      </c>
      <c r="L9" s="81">
        <f t="shared" si="2"/>
        <v>62.045830842314423</v>
      </c>
      <c r="N9" s="155" t="s">
        <v>409</v>
      </c>
      <c r="O9" s="155"/>
      <c r="P9" s="155"/>
    </row>
    <row r="10" spans="1:16" x14ac:dyDescent="0.2">
      <c r="A10" s="164"/>
      <c r="B10" s="164"/>
      <c r="C10" s="165"/>
      <c r="D10" s="43">
        <v>2023</v>
      </c>
      <c r="E10" s="44">
        <f>'Sustainability Report (X1)'!G10</f>
        <v>0.30769230769230771</v>
      </c>
      <c r="F10" s="44">
        <f>'Green Accounting (X2)'!F10</f>
        <v>3</v>
      </c>
      <c r="G10" s="45">
        <f>'Intellectual Capital (X3)'!N10</f>
        <v>2.1183499515747028</v>
      </c>
      <c r="H10" s="44">
        <f>'Nilai Perusahaan (Y)'!J10</f>
        <v>0.78204092029522743</v>
      </c>
      <c r="I10" s="44">
        <f>'GCG (Z)'!G10</f>
        <v>33.333333333333329</v>
      </c>
      <c r="J10" s="81">
        <f t="shared" si="0"/>
        <v>10.256410256410255</v>
      </c>
      <c r="K10" s="81">
        <f t="shared" si="1"/>
        <v>99.999999999999986</v>
      </c>
      <c r="L10" s="81">
        <f t="shared" si="2"/>
        <v>70.611665052490082</v>
      </c>
      <c r="N10" s="155" t="s">
        <v>410</v>
      </c>
      <c r="O10" s="155"/>
      <c r="P10" s="155"/>
    </row>
    <row r="11" spans="1:16" x14ac:dyDescent="0.2">
      <c r="A11" s="158">
        <v>4</v>
      </c>
      <c r="B11" s="158" t="s">
        <v>101</v>
      </c>
      <c r="C11" s="159" t="s">
        <v>102</v>
      </c>
      <c r="D11" s="46">
        <v>2021</v>
      </c>
      <c r="E11" s="47">
        <f>'Sustainability Report (X1)'!G11</f>
        <v>0.27350427350427353</v>
      </c>
      <c r="F11" s="47">
        <f>'Green Accounting (X2)'!F11</f>
        <v>5</v>
      </c>
      <c r="G11" s="48">
        <f>'Intellectual Capital (X3)'!N11</f>
        <v>3.0516668071618946</v>
      </c>
      <c r="H11" s="47">
        <f>'Nilai Perusahaan (Y)'!J11</f>
        <v>1.0412218879859301</v>
      </c>
      <c r="I11" s="47">
        <f>'GCG (Z)'!G11</f>
        <v>45.454545454545453</v>
      </c>
      <c r="J11" s="84">
        <f t="shared" si="0"/>
        <v>12.432012432012433</v>
      </c>
      <c r="K11" s="84">
        <f t="shared" si="1"/>
        <v>227.27272727272725</v>
      </c>
      <c r="L11" s="84">
        <f t="shared" si="2"/>
        <v>138.71212759826793</v>
      </c>
    </row>
    <row r="12" spans="1:16" x14ac:dyDescent="0.2">
      <c r="A12" s="158"/>
      <c r="B12" s="158"/>
      <c r="C12" s="159"/>
      <c r="D12" s="46">
        <v>2022</v>
      </c>
      <c r="E12" s="47">
        <f>'Sustainability Report (X1)'!G12</f>
        <v>0.28205128205128205</v>
      </c>
      <c r="F12" s="47">
        <f>'Green Accounting (X2)'!F12</f>
        <v>5</v>
      </c>
      <c r="G12" s="48">
        <f>'Intellectual Capital (X3)'!N12</f>
        <v>3.8008508823392142</v>
      </c>
      <c r="H12" s="47">
        <f>'Nilai Perusahaan (Y)'!J12</f>
        <v>0.96863331885109261</v>
      </c>
      <c r="I12" s="47">
        <f>'GCG (Z)'!G12</f>
        <v>45.454545454545453</v>
      </c>
      <c r="J12" s="84">
        <f t="shared" si="0"/>
        <v>12.820512820512819</v>
      </c>
      <c r="K12" s="84">
        <f t="shared" si="1"/>
        <v>227.27272727272725</v>
      </c>
      <c r="L12" s="84">
        <f t="shared" si="2"/>
        <v>172.76594919723701</v>
      </c>
    </row>
    <row r="13" spans="1:16" x14ac:dyDescent="0.2">
      <c r="A13" s="158"/>
      <c r="B13" s="158"/>
      <c r="C13" s="159"/>
      <c r="D13" s="46">
        <v>2023</v>
      </c>
      <c r="E13" s="47">
        <f>'Sustainability Report (X1)'!G13</f>
        <v>0.22222222222222221</v>
      </c>
      <c r="F13" s="47">
        <f>'Green Accounting (X2)'!F13</f>
        <v>5</v>
      </c>
      <c r="G13" s="48">
        <f>'Intellectual Capital (X3)'!N13</f>
        <v>3.7183401994200724</v>
      </c>
      <c r="H13" s="47">
        <f>'Nilai Perusahaan (Y)'!J13</f>
        <v>0.95134182952528612</v>
      </c>
      <c r="I13" s="47">
        <f>'GCG (Z)'!G13</f>
        <v>45.454545454545453</v>
      </c>
      <c r="J13" s="84">
        <f t="shared" si="0"/>
        <v>10.1010101010101</v>
      </c>
      <c r="K13" s="84">
        <f t="shared" si="1"/>
        <v>227.27272727272725</v>
      </c>
      <c r="L13" s="84">
        <f t="shared" si="2"/>
        <v>169.01546361000328</v>
      </c>
    </row>
    <row r="14" spans="1:16" x14ac:dyDescent="0.2">
      <c r="A14" s="160">
        <v>5</v>
      </c>
      <c r="B14" s="160" t="s">
        <v>103</v>
      </c>
      <c r="C14" s="161" t="s">
        <v>104</v>
      </c>
      <c r="D14" s="36">
        <v>2021</v>
      </c>
      <c r="E14" s="35">
        <f>'Sustainability Report (X1)'!G14</f>
        <v>0.23076923076923078</v>
      </c>
      <c r="F14" s="35">
        <f>'Green Accounting (X2)'!F14</f>
        <v>4</v>
      </c>
      <c r="G14" s="42">
        <f>'Intellectual Capital (X3)'!N14</f>
        <v>5.1743177907923901</v>
      </c>
      <c r="H14" s="35">
        <f>'Nilai Perusahaan (Y)'!J14</f>
        <v>0.48121883746082839</v>
      </c>
      <c r="I14" s="35">
        <f>'GCG (Z)'!G14</f>
        <v>40</v>
      </c>
      <c r="J14" s="33">
        <f t="shared" si="0"/>
        <v>9.2307692307692317</v>
      </c>
      <c r="K14" s="33">
        <f t="shared" si="1"/>
        <v>160</v>
      </c>
      <c r="L14" s="33">
        <f t="shared" si="2"/>
        <v>206.9727116316956</v>
      </c>
    </row>
    <row r="15" spans="1:16" x14ac:dyDescent="0.2">
      <c r="A15" s="160"/>
      <c r="B15" s="160"/>
      <c r="C15" s="161"/>
      <c r="D15" s="36">
        <v>2022</v>
      </c>
      <c r="E15" s="35">
        <f>'Sustainability Report (X1)'!G15</f>
        <v>0.26495726495726496</v>
      </c>
      <c r="F15" s="35">
        <f>'Green Accounting (X2)'!F15</f>
        <v>4</v>
      </c>
      <c r="G15" s="42">
        <f>'Intellectual Capital (X3)'!N15</f>
        <v>4.6379670741843837</v>
      </c>
      <c r="H15" s="35">
        <f>'Nilai Perusahaan (Y)'!J15</f>
        <v>0.50034065121494409</v>
      </c>
      <c r="I15" s="35">
        <f>'GCG (Z)'!G15</f>
        <v>40</v>
      </c>
      <c r="J15" s="33">
        <f t="shared" si="0"/>
        <v>10.598290598290598</v>
      </c>
      <c r="K15" s="33">
        <f t="shared" si="1"/>
        <v>160</v>
      </c>
      <c r="L15" s="33">
        <f t="shared" si="2"/>
        <v>185.51868296737536</v>
      </c>
    </row>
    <row r="16" spans="1:16" x14ac:dyDescent="0.2">
      <c r="A16" s="160"/>
      <c r="B16" s="160"/>
      <c r="C16" s="161"/>
      <c r="D16" s="36">
        <v>2023</v>
      </c>
      <c r="E16" s="35">
        <f>'Sustainability Report (X1)'!G16</f>
        <v>0.36752136752136755</v>
      </c>
      <c r="F16" s="35">
        <f>'Green Accounting (X2)'!F16</f>
        <v>4</v>
      </c>
      <c r="G16" s="42">
        <f>'Intellectual Capital (X3)'!N16</f>
        <v>3.4738276661590159</v>
      </c>
      <c r="H16" s="35">
        <f>'Nilai Perusahaan (Y)'!J16</f>
        <v>0.4733644902914752</v>
      </c>
      <c r="I16" s="35">
        <f>'GCG (Z)'!G16</f>
        <v>40</v>
      </c>
      <c r="J16" s="33">
        <f t="shared" si="0"/>
        <v>14.700854700854702</v>
      </c>
      <c r="K16" s="33">
        <f t="shared" si="1"/>
        <v>160</v>
      </c>
      <c r="L16" s="33">
        <f t="shared" si="2"/>
        <v>138.95310664636065</v>
      </c>
    </row>
    <row r="17" spans="1:12" x14ac:dyDescent="0.2">
      <c r="A17" s="156">
        <v>6</v>
      </c>
      <c r="B17" s="156" t="s">
        <v>105</v>
      </c>
      <c r="C17" s="157" t="s">
        <v>106</v>
      </c>
      <c r="D17" s="52">
        <v>2021</v>
      </c>
      <c r="E17" s="53">
        <f>'Sustainability Report (X1)'!G17</f>
        <v>0.30769230769230771</v>
      </c>
      <c r="F17" s="53">
        <f>'Green Accounting (X2)'!F17</f>
        <v>3</v>
      </c>
      <c r="G17" s="54">
        <f>'Intellectual Capital (X3)'!N17</f>
        <v>1.6618396091894636</v>
      </c>
      <c r="H17" s="53">
        <f>'Nilai Perusahaan (Y)'!J17</f>
        <v>0.72231898319380372</v>
      </c>
      <c r="I17" s="53">
        <f>'GCG (Z)'!G17</f>
        <v>50</v>
      </c>
      <c r="J17" s="63">
        <f t="shared" si="0"/>
        <v>15.384615384615385</v>
      </c>
      <c r="K17" s="63">
        <f t="shared" si="1"/>
        <v>150</v>
      </c>
      <c r="L17" s="63">
        <f t="shared" si="2"/>
        <v>83.091980459473177</v>
      </c>
    </row>
    <row r="18" spans="1:12" x14ac:dyDescent="0.2">
      <c r="A18" s="156"/>
      <c r="B18" s="156"/>
      <c r="C18" s="157"/>
      <c r="D18" s="52">
        <v>2022</v>
      </c>
      <c r="E18" s="53">
        <f>'Sustainability Report (X1)'!G18</f>
        <v>0.31623931623931623</v>
      </c>
      <c r="F18" s="53">
        <f>'Green Accounting (X2)'!F18</f>
        <v>3</v>
      </c>
      <c r="G18" s="54">
        <f>'Intellectual Capital (X3)'!N18</f>
        <v>1.6359135908973774</v>
      </c>
      <c r="H18" s="53">
        <f>'Nilai Perusahaan (Y)'!J18</f>
        <v>0.97889296944248183</v>
      </c>
      <c r="I18" s="53">
        <f>'GCG (Z)'!G18</f>
        <v>50</v>
      </c>
      <c r="J18" s="63">
        <f t="shared" si="0"/>
        <v>15.811965811965811</v>
      </c>
      <c r="K18" s="63">
        <f t="shared" si="1"/>
        <v>150</v>
      </c>
      <c r="L18" s="63">
        <f t="shared" si="2"/>
        <v>81.795679544868875</v>
      </c>
    </row>
    <row r="19" spans="1:12" x14ac:dyDescent="0.2">
      <c r="A19" s="156"/>
      <c r="B19" s="156"/>
      <c r="C19" s="157"/>
      <c r="D19" s="52">
        <v>2023</v>
      </c>
      <c r="E19" s="53">
        <f>'Sustainability Report (X1)'!G19</f>
        <v>0.25641025641025639</v>
      </c>
      <c r="F19" s="53">
        <f>'Green Accounting (X2)'!F19</f>
        <v>3</v>
      </c>
      <c r="G19" s="54">
        <f>'Intellectual Capital (X3)'!N19</f>
        <v>-1.9761307286888012</v>
      </c>
      <c r="H19" s="53">
        <f>'Nilai Perusahaan (Y)'!J19</f>
        <v>1.04706976994946</v>
      </c>
      <c r="I19" s="53">
        <f>'GCG (Z)'!G19</f>
        <v>50</v>
      </c>
      <c r="J19" s="63">
        <f t="shared" si="0"/>
        <v>12.820512820512819</v>
      </c>
      <c r="K19" s="63">
        <f t="shared" si="1"/>
        <v>150</v>
      </c>
      <c r="L19" s="63">
        <f t="shared" si="2"/>
        <v>-98.806536434440062</v>
      </c>
    </row>
    <row r="20" spans="1:12" x14ac:dyDescent="0.2">
      <c r="A20" s="162">
        <v>7</v>
      </c>
      <c r="B20" s="162" t="s">
        <v>107</v>
      </c>
      <c r="C20" s="163" t="s">
        <v>108</v>
      </c>
      <c r="D20" s="49">
        <v>2021</v>
      </c>
      <c r="E20" s="50">
        <f>'Sustainability Report (X1)'!G20</f>
        <v>0.24786324786324787</v>
      </c>
      <c r="F20" s="50">
        <f>'Green Accounting (X2)'!F20</f>
        <v>4</v>
      </c>
      <c r="G20" s="51">
        <f>'Intellectual Capital (X3)'!N20</f>
        <v>3.5797462190652682</v>
      </c>
      <c r="H20" s="50">
        <f>'Nilai Perusahaan (Y)'!J20</f>
        <v>1.3764549901199785</v>
      </c>
      <c r="I20" s="50">
        <f>'GCG (Z)'!G20</f>
        <v>50</v>
      </c>
      <c r="J20" s="66">
        <f t="shared" si="0"/>
        <v>12.393162393162394</v>
      </c>
      <c r="K20" s="66">
        <f t="shared" si="1"/>
        <v>200</v>
      </c>
      <c r="L20" s="66">
        <f t="shared" si="2"/>
        <v>178.9873109532634</v>
      </c>
    </row>
    <row r="21" spans="1:12" x14ac:dyDescent="0.2">
      <c r="A21" s="162"/>
      <c r="B21" s="162"/>
      <c r="C21" s="163"/>
      <c r="D21" s="49">
        <v>2022</v>
      </c>
      <c r="E21" s="50">
        <f>'Sustainability Report (X1)'!G21</f>
        <v>0.19658119658119658</v>
      </c>
      <c r="F21" s="50">
        <f>'Green Accounting (X2)'!F21</f>
        <v>4</v>
      </c>
      <c r="G21" s="51">
        <f>'Intellectual Capital (X3)'!N21</f>
        <v>5.9184493812584398</v>
      </c>
      <c r="H21" s="50">
        <f>'Nilai Perusahaan (Y)'!J21</f>
        <v>1.4099231816748119</v>
      </c>
      <c r="I21" s="50">
        <f>'GCG (Z)'!G21</f>
        <v>50</v>
      </c>
      <c r="J21" s="66">
        <f t="shared" si="0"/>
        <v>9.8290598290598297</v>
      </c>
      <c r="K21" s="66">
        <f t="shared" si="1"/>
        <v>200</v>
      </c>
      <c r="L21" s="66">
        <f t="shared" si="2"/>
        <v>295.922469062922</v>
      </c>
    </row>
    <row r="22" spans="1:12" x14ac:dyDescent="0.2">
      <c r="A22" s="162"/>
      <c r="B22" s="162"/>
      <c r="C22" s="163"/>
      <c r="D22" s="49">
        <v>2023</v>
      </c>
      <c r="E22" s="50">
        <f>'Sustainability Report (X1)'!G22</f>
        <v>0.23931623931623933</v>
      </c>
      <c r="F22" s="50">
        <f>'Green Accounting (X2)'!F22</f>
        <v>4</v>
      </c>
      <c r="G22" s="51">
        <f>'Intellectual Capital (X3)'!N22</f>
        <v>5.4326643821153926</v>
      </c>
      <c r="H22" s="50">
        <f>'Nilai Perusahaan (Y)'!J22</f>
        <v>1.2893723531797654</v>
      </c>
      <c r="I22" s="50">
        <f>'GCG (Z)'!G22</f>
        <v>50</v>
      </c>
      <c r="J22" s="66">
        <f t="shared" si="0"/>
        <v>11.965811965811966</v>
      </c>
      <c r="K22" s="66">
        <f t="shared" si="1"/>
        <v>200</v>
      </c>
      <c r="L22" s="66">
        <f t="shared" si="2"/>
        <v>271.63321910576963</v>
      </c>
    </row>
    <row r="23" spans="1:12" x14ac:dyDescent="0.2">
      <c r="A23" s="164">
        <v>8</v>
      </c>
      <c r="B23" s="164" t="s">
        <v>109</v>
      </c>
      <c r="C23" s="165" t="s">
        <v>110</v>
      </c>
      <c r="D23" s="43">
        <v>2021</v>
      </c>
      <c r="E23" s="44">
        <f>'Sustainability Report (X1)'!G23</f>
        <v>0.21367521367521367</v>
      </c>
      <c r="F23" s="44">
        <f>'Green Accounting (X2)'!F23</f>
        <v>3</v>
      </c>
      <c r="G23" s="45">
        <f>'Intellectual Capital (X3)'!N23</f>
        <v>1.4346359049857322</v>
      </c>
      <c r="H23" s="44">
        <f>'Nilai Perusahaan (Y)'!J23</f>
        <v>0.64101454994893392</v>
      </c>
      <c r="I23" s="44">
        <f>'GCG (Z)'!G23</f>
        <v>50</v>
      </c>
      <c r="J23" s="81">
        <f t="shared" si="0"/>
        <v>10.683760683760683</v>
      </c>
      <c r="K23" s="81">
        <f t="shared" si="1"/>
        <v>150</v>
      </c>
      <c r="L23" s="81">
        <f t="shared" si="2"/>
        <v>71.731795249286606</v>
      </c>
    </row>
    <row r="24" spans="1:12" x14ac:dyDescent="0.2">
      <c r="A24" s="164"/>
      <c r="B24" s="164"/>
      <c r="C24" s="165"/>
      <c r="D24" s="43">
        <v>2022</v>
      </c>
      <c r="E24" s="44">
        <f>'Sustainability Report (X1)'!G24</f>
        <v>0.3247863247863248</v>
      </c>
      <c r="F24" s="44">
        <f>'Green Accounting (X2)'!F24</f>
        <v>3</v>
      </c>
      <c r="G24" s="45">
        <f>'Intellectual Capital (X3)'!N24</f>
        <v>1.2049366377624293</v>
      </c>
      <c r="H24" s="44">
        <f>'Nilai Perusahaan (Y)'!J24</f>
        <v>0.58055601582150551</v>
      </c>
      <c r="I24" s="44">
        <f>'GCG (Z)'!G24</f>
        <v>50</v>
      </c>
      <c r="J24" s="81">
        <f t="shared" si="0"/>
        <v>16.239316239316238</v>
      </c>
      <c r="K24" s="81">
        <f t="shared" si="1"/>
        <v>150</v>
      </c>
      <c r="L24" s="81">
        <f t="shared" si="2"/>
        <v>60.246831888121463</v>
      </c>
    </row>
    <row r="25" spans="1:12" x14ac:dyDescent="0.2">
      <c r="A25" s="164"/>
      <c r="B25" s="164"/>
      <c r="C25" s="165"/>
      <c r="D25" s="43">
        <v>2023</v>
      </c>
      <c r="E25" s="44">
        <f>'Sustainability Report (X1)'!G25</f>
        <v>0.3247863247863248</v>
      </c>
      <c r="F25" s="44">
        <f>'Green Accounting (X2)'!F25</f>
        <v>3</v>
      </c>
      <c r="G25" s="45">
        <f>'Intellectual Capital (X3)'!N25</f>
        <v>0.99294732036760169</v>
      </c>
      <c r="H25" s="44">
        <f>'Nilai Perusahaan (Y)'!J25</f>
        <v>0.55315805465918122</v>
      </c>
      <c r="I25" s="44">
        <f>'GCG (Z)'!G25</f>
        <v>50</v>
      </c>
      <c r="J25" s="81">
        <f t="shared" si="0"/>
        <v>16.239316239316238</v>
      </c>
      <c r="K25" s="81">
        <f t="shared" si="1"/>
        <v>150</v>
      </c>
      <c r="L25" s="81">
        <f t="shared" si="2"/>
        <v>49.647366018380083</v>
      </c>
    </row>
    <row r="26" spans="1:12" x14ac:dyDescent="0.2">
      <c r="A26" s="158">
        <v>9</v>
      </c>
      <c r="B26" s="158" t="s">
        <v>111</v>
      </c>
      <c r="C26" s="159" t="s">
        <v>112</v>
      </c>
      <c r="D26" s="46">
        <v>2021</v>
      </c>
      <c r="E26" s="47">
        <f>'Sustainability Report (X1)'!G26</f>
        <v>0.26495726495726496</v>
      </c>
      <c r="F26" s="47">
        <f>'Green Accounting (X2)'!F26</f>
        <v>3</v>
      </c>
      <c r="G26" s="48">
        <f>'Intellectual Capital (X3)'!N26</f>
        <v>-8.6971534809659912E-2</v>
      </c>
      <c r="H26" s="47">
        <f>'Nilai Perusahaan (Y)'!J26</f>
        <v>0.40912022165769912</v>
      </c>
      <c r="I26" s="47">
        <f>'GCG (Z)'!G26</f>
        <v>50</v>
      </c>
      <c r="J26" s="84">
        <f t="shared" si="0"/>
        <v>13.247863247863249</v>
      </c>
      <c r="K26" s="84">
        <f t="shared" si="1"/>
        <v>150</v>
      </c>
      <c r="L26" s="84">
        <f t="shared" si="2"/>
        <v>-4.3485767404829954</v>
      </c>
    </row>
    <row r="27" spans="1:12" x14ac:dyDescent="0.2">
      <c r="A27" s="158"/>
      <c r="B27" s="158"/>
      <c r="C27" s="159"/>
      <c r="D27" s="46">
        <v>2022</v>
      </c>
      <c r="E27" s="47">
        <f>'Sustainability Report (X1)'!G27</f>
        <v>0.21367521367521367</v>
      </c>
      <c r="F27" s="47">
        <f>'Green Accounting (X2)'!F27</f>
        <v>3</v>
      </c>
      <c r="G27" s="48">
        <f>'Intellectual Capital (X3)'!N27</f>
        <v>1.0917735455690223</v>
      </c>
      <c r="H27" s="47">
        <f>'Nilai Perusahaan (Y)'!J27</f>
        <v>0.93264251286147171</v>
      </c>
      <c r="I27" s="47">
        <f>'GCG (Z)'!G27</f>
        <v>50</v>
      </c>
      <c r="J27" s="84">
        <f t="shared" si="0"/>
        <v>10.683760683760683</v>
      </c>
      <c r="K27" s="84">
        <f t="shared" si="1"/>
        <v>150</v>
      </c>
      <c r="L27" s="84">
        <f t="shared" si="2"/>
        <v>54.588677278451115</v>
      </c>
    </row>
    <row r="28" spans="1:12" x14ac:dyDescent="0.2">
      <c r="A28" s="158"/>
      <c r="B28" s="158"/>
      <c r="C28" s="159"/>
      <c r="D28" s="46">
        <v>2023</v>
      </c>
      <c r="E28" s="47">
        <f>'Sustainability Report (X1)'!G28</f>
        <v>0.22222222222222221</v>
      </c>
      <c r="F28" s="47">
        <f>'Green Accounting (X2)'!F28</f>
        <v>3</v>
      </c>
      <c r="G28" s="48">
        <f>'Intellectual Capital (X3)'!N28</f>
        <v>1.0751572560777543</v>
      </c>
      <c r="H28" s="47">
        <f>'Nilai Perusahaan (Y)'!J28</f>
        <v>0.92494941886908855</v>
      </c>
      <c r="I28" s="47">
        <f>'GCG (Z)'!G28</f>
        <v>50</v>
      </c>
      <c r="J28" s="84">
        <f t="shared" si="0"/>
        <v>11.111111111111111</v>
      </c>
      <c r="K28" s="84">
        <f t="shared" si="1"/>
        <v>150</v>
      </c>
      <c r="L28" s="84">
        <f t="shared" si="2"/>
        <v>53.757862803887711</v>
      </c>
    </row>
    <row r="29" spans="1:12" x14ac:dyDescent="0.2">
      <c r="A29" s="160">
        <v>10</v>
      </c>
      <c r="B29" s="160" t="s">
        <v>113</v>
      </c>
      <c r="C29" s="161" t="s">
        <v>114</v>
      </c>
      <c r="D29" s="36">
        <v>2021</v>
      </c>
      <c r="E29" s="35">
        <f>'Sustainability Report (X1)'!G29</f>
        <v>0.18803418803418803</v>
      </c>
      <c r="F29" s="35">
        <f>'Green Accounting (X2)'!F29</f>
        <v>4</v>
      </c>
      <c r="G29" s="42">
        <f>'Intellectual Capital (X3)'!N29</f>
        <v>0.36756676007843198</v>
      </c>
      <c r="H29" s="35">
        <f>'Nilai Perusahaan (Y)'!J29</f>
        <v>0.49657045721295751</v>
      </c>
      <c r="I29" s="35">
        <f>'GCG (Z)'!G29</f>
        <v>33.333333333333329</v>
      </c>
      <c r="J29" s="33">
        <f t="shared" si="0"/>
        <v>6.2678062678062672</v>
      </c>
      <c r="K29" s="33">
        <f t="shared" si="1"/>
        <v>133.33333333333331</v>
      </c>
      <c r="L29" s="33">
        <f t="shared" si="2"/>
        <v>12.252225335947731</v>
      </c>
    </row>
    <row r="30" spans="1:12" x14ac:dyDescent="0.2">
      <c r="A30" s="160"/>
      <c r="B30" s="160"/>
      <c r="C30" s="161"/>
      <c r="D30" s="36">
        <v>2022</v>
      </c>
      <c r="E30" s="35">
        <f>'Sustainability Report (X1)'!G30</f>
        <v>0.23076923076923078</v>
      </c>
      <c r="F30" s="35">
        <f>'Green Accounting (X2)'!F30</f>
        <v>4</v>
      </c>
      <c r="G30" s="42">
        <f>'Intellectual Capital (X3)'!N30</f>
        <v>0.75982520486036653</v>
      </c>
      <c r="H30" s="35">
        <f>'Nilai Perusahaan (Y)'!J30</f>
        <v>0.54699943388387662</v>
      </c>
      <c r="I30" s="35">
        <f>'GCG (Z)'!G30</f>
        <v>33.333333333333329</v>
      </c>
      <c r="J30" s="33">
        <f t="shared" si="0"/>
        <v>7.6923076923076916</v>
      </c>
      <c r="K30" s="33">
        <f t="shared" si="1"/>
        <v>133.33333333333331</v>
      </c>
      <c r="L30" s="33">
        <f t="shared" si="2"/>
        <v>25.327506828678882</v>
      </c>
    </row>
    <row r="31" spans="1:12" x14ac:dyDescent="0.2">
      <c r="A31" s="160"/>
      <c r="B31" s="160"/>
      <c r="C31" s="161"/>
      <c r="D31" s="36">
        <v>2023</v>
      </c>
      <c r="E31" s="35">
        <f>'Sustainability Report (X1)'!G31</f>
        <v>0.20512820512820512</v>
      </c>
      <c r="F31" s="35">
        <f>'Green Accounting (X2)'!F31</f>
        <v>4</v>
      </c>
      <c r="G31" s="42">
        <f>'Intellectual Capital (X3)'!N31</f>
        <v>2.5921335068119324</v>
      </c>
      <c r="H31" s="35">
        <f>'Nilai Perusahaan (Y)'!J31</f>
        <v>0.71159056906138629</v>
      </c>
      <c r="I31" s="35">
        <f>'GCG (Z)'!G31</f>
        <v>33.333333333333329</v>
      </c>
      <c r="J31" s="33">
        <f t="shared" si="0"/>
        <v>6.8376068376068364</v>
      </c>
      <c r="K31" s="33">
        <f t="shared" si="1"/>
        <v>133.33333333333331</v>
      </c>
      <c r="L31" s="33">
        <f t="shared" si="2"/>
        <v>86.404450227064402</v>
      </c>
    </row>
    <row r="32" spans="1:12" x14ac:dyDescent="0.2">
      <c r="A32" s="156">
        <v>11</v>
      </c>
      <c r="B32" s="156" t="s">
        <v>115</v>
      </c>
      <c r="C32" s="157" t="s">
        <v>116</v>
      </c>
      <c r="D32" s="52">
        <v>2021</v>
      </c>
      <c r="E32" s="53">
        <f>'Sustainability Report (X1)'!G32</f>
        <v>0.36752136752136755</v>
      </c>
      <c r="F32" s="53">
        <f>'Green Accounting (X2)'!F32</f>
        <v>4</v>
      </c>
      <c r="G32" s="54">
        <f>'Intellectual Capital (X3)'!N32</f>
        <v>3.021078054023044</v>
      </c>
      <c r="H32" s="53">
        <f>'Nilai Perusahaan (Y)'!J32</f>
        <v>4.7214339637952341</v>
      </c>
      <c r="I32" s="53">
        <f>'GCG (Z)'!G32</f>
        <v>50</v>
      </c>
      <c r="J32" s="63">
        <f t="shared" si="0"/>
        <v>18.376068376068378</v>
      </c>
      <c r="K32" s="63">
        <f t="shared" si="1"/>
        <v>200</v>
      </c>
      <c r="L32" s="63">
        <f t="shared" si="2"/>
        <v>151.0539027011522</v>
      </c>
    </row>
    <row r="33" spans="1:12" x14ac:dyDescent="0.2">
      <c r="A33" s="156"/>
      <c r="B33" s="156"/>
      <c r="C33" s="157"/>
      <c r="D33" s="52">
        <v>2022</v>
      </c>
      <c r="E33" s="53">
        <f>'Sustainability Report (X1)'!G33</f>
        <v>0.35897435897435898</v>
      </c>
      <c r="F33" s="53">
        <f>'Green Accounting (X2)'!F33</f>
        <v>4</v>
      </c>
      <c r="G33" s="54">
        <f>'Intellectual Capital (X3)'!N33</f>
        <v>3.3250319174313057</v>
      </c>
      <c r="H33" s="53">
        <f>'Nilai Perusahaan (Y)'!J33</f>
        <v>5.4077772938710105</v>
      </c>
      <c r="I33" s="53">
        <f>'GCG (Z)'!G33</f>
        <v>50</v>
      </c>
      <c r="J33" s="63">
        <f t="shared" si="0"/>
        <v>17.948717948717949</v>
      </c>
      <c r="K33" s="63">
        <f t="shared" si="1"/>
        <v>200</v>
      </c>
      <c r="L33" s="63">
        <f t="shared" si="2"/>
        <v>166.25159587156529</v>
      </c>
    </row>
    <row r="34" spans="1:12" x14ac:dyDescent="0.2">
      <c r="A34" s="156"/>
      <c r="B34" s="156"/>
      <c r="C34" s="157"/>
      <c r="D34" s="52">
        <v>2023</v>
      </c>
      <c r="E34" s="53">
        <f>'Sustainability Report (X1)'!G34</f>
        <v>0.55555555555555558</v>
      </c>
      <c r="F34" s="53">
        <f>'Green Accounting (X2)'!F34</f>
        <v>4</v>
      </c>
      <c r="G34" s="54">
        <f>'Intellectual Capital (X3)'!N34</f>
        <v>3.8109538056060916</v>
      </c>
      <c r="H34" s="53">
        <f>'Nilai Perusahaan (Y)'!J34</f>
        <v>6.1621668779816119</v>
      </c>
      <c r="I34" s="53">
        <f>'GCG (Z)'!G34</f>
        <v>50</v>
      </c>
      <c r="J34" s="63">
        <f t="shared" si="0"/>
        <v>27.777777777777779</v>
      </c>
      <c r="K34" s="63">
        <f t="shared" si="1"/>
        <v>200</v>
      </c>
      <c r="L34" s="63">
        <f t="shared" si="2"/>
        <v>190.54769028030458</v>
      </c>
    </row>
    <row r="35" spans="1:12" x14ac:dyDescent="0.2">
      <c r="A35" s="162">
        <v>12</v>
      </c>
      <c r="B35" s="162" t="s">
        <v>117</v>
      </c>
      <c r="C35" s="163" t="s">
        <v>118</v>
      </c>
      <c r="D35" s="49">
        <v>2021</v>
      </c>
      <c r="E35" s="50">
        <f>'Sustainability Report (X1)'!G35</f>
        <v>0.29059829059829062</v>
      </c>
      <c r="F35" s="50">
        <f>'Green Accounting (X2)'!F35</f>
        <v>3</v>
      </c>
      <c r="G35" s="51">
        <f>'Intellectual Capital (X3)'!N35</f>
        <v>-7.9290473812579809E-2</v>
      </c>
      <c r="H35" s="50">
        <f>'Nilai Perusahaan (Y)'!J35</f>
        <v>0.91718712617915477</v>
      </c>
      <c r="I35" s="50">
        <f>'GCG (Z)'!G35</f>
        <v>33.333333333333329</v>
      </c>
      <c r="J35" s="66">
        <f t="shared" si="0"/>
        <v>9.6866096866096854</v>
      </c>
      <c r="K35" s="66">
        <f t="shared" si="1"/>
        <v>99.999999999999986</v>
      </c>
      <c r="L35" s="66">
        <f t="shared" si="2"/>
        <v>-2.6430157937526597</v>
      </c>
    </row>
    <row r="36" spans="1:12" x14ac:dyDescent="0.2">
      <c r="A36" s="162"/>
      <c r="B36" s="162"/>
      <c r="C36" s="163"/>
      <c r="D36" s="49">
        <v>2022</v>
      </c>
      <c r="E36" s="50">
        <f>'Sustainability Report (X1)'!G36</f>
        <v>0.29059829059829062</v>
      </c>
      <c r="F36" s="50">
        <f>'Green Accounting (X2)'!F36</f>
        <v>3</v>
      </c>
      <c r="G36" s="51">
        <f>'Intellectual Capital (X3)'!N36</f>
        <v>-4.2889061782771636</v>
      </c>
      <c r="H36" s="50">
        <f>'Nilai Perusahaan (Y)'!J36</f>
        <v>2.0282380810425518</v>
      </c>
      <c r="I36" s="50">
        <f>'GCG (Z)'!G36</f>
        <v>33.333333333333329</v>
      </c>
      <c r="J36" s="66">
        <f t="shared" si="0"/>
        <v>9.6866096866096854</v>
      </c>
      <c r="K36" s="66">
        <f t="shared" si="1"/>
        <v>99.999999999999986</v>
      </c>
      <c r="L36" s="66">
        <f t="shared" si="2"/>
        <v>-142.96353927590542</v>
      </c>
    </row>
    <row r="37" spans="1:12" x14ac:dyDescent="0.2">
      <c r="A37" s="162"/>
      <c r="B37" s="162"/>
      <c r="C37" s="163"/>
      <c r="D37" s="49">
        <v>2023</v>
      </c>
      <c r="E37" s="50">
        <f>'Sustainability Report (X1)'!G37</f>
        <v>0.33333333333333331</v>
      </c>
      <c r="F37" s="50">
        <f>'Green Accounting (X2)'!F37</f>
        <v>3</v>
      </c>
      <c r="G37" s="51">
        <f>'Intellectual Capital (X3)'!N37</f>
        <v>0.66266185329355798</v>
      </c>
      <c r="H37" s="50">
        <f>'Nilai Perusahaan (Y)'!J37</f>
        <v>1.259885126885157</v>
      </c>
      <c r="I37" s="50">
        <f>'GCG (Z)'!G37</f>
        <v>33.333333333333329</v>
      </c>
      <c r="J37" s="66">
        <f t="shared" si="0"/>
        <v>11.111111111111109</v>
      </c>
      <c r="K37" s="66">
        <f t="shared" si="1"/>
        <v>99.999999999999986</v>
      </c>
      <c r="L37" s="66">
        <f t="shared" si="2"/>
        <v>22.088728443118598</v>
      </c>
    </row>
    <row r="38" spans="1:12" x14ac:dyDescent="0.2">
      <c r="A38" s="164">
        <v>13</v>
      </c>
      <c r="B38" s="164" t="s">
        <v>119</v>
      </c>
      <c r="C38" s="165" t="s">
        <v>120</v>
      </c>
      <c r="D38" s="43">
        <v>2021</v>
      </c>
      <c r="E38" s="44">
        <f>'Sustainability Report (X1)'!G38</f>
        <v>0.28205128205128205</v>
      </c>
      <c r="F38" s="44">
        <f>'Green Accounting (X2)'!F38</f>
        <v>3</v>
      </c>
      <c r="G38" s="45">
        <f>'Intellectual Capital (X3)'!N38</f>
        <v>-6.5491195989220929E-2</v>
      </c>
      <c r="H38" s="44">
        <f>'Nilai Perusahaan (Y)'!J38</f>
        <v>1.1258079243083661</v>
      </c>
      <c r="I38" s="44">
        <f>'GCG (Z)'!G38</f>
        <v>33.333333333333329</v>
      </c>
      <c r="J38" s="81">
        <f t="shared" si="0"/>
        <v>9.4017094017094003</v>
      </c>
      <c r="K38" s="81">
        <f t="shared" si="1"/>
        <v>99.999999999999986</v>
      </c>
      <c r="L38" s="81">
        <f t="shared" si="2"/>
        <v>-2.183039866307364</v>
      </c>
    </row>
    <row r="39" spans="1:12" x14ac:dyDescent="0.2">
      <c r="A39" s="164"/>
      <c r="B39" s="164"/>
      <c r="C39" s="165"/>
      <c r="D39" s="43">
        <v>2022</v>
      </c>
      <c r="E39" s="44">
        <f>'Sustainability Report (X1)'!G39</f>
        <v>0.27350427350427353</v>
      </c>
      <c r="F39" s="44">
        <f>'Green Accounting (X2)'!F39</f>
        <v>3</v>
      </c>
      <c r="G39" s="45">
        <f>'Intellectual Capital (X3)'!N39</f>
        <v>2.4863778328086483</v>
      </c>
      <c r="H39" s="44">
        <f>'Nilai Perusahaan (Y)'!J39</f>
        <v>0.99940860014768973</v>
      </c>
      <c r="I39" s="44">
        <f>'GCG (Z)'!G39</f>
        <v>33.333333333333329</v>
      </c>
      <c r="J39" s="81">
        <f t="shared" si="0"/>
        <v>9.116809116809117</v>
      </c>
      <c r="K39" s="81">
        <f t="shared" si="1"/>
        <v>99.999999999999986</v>
      </c>
      <c r="L39" s="81">
        <f t="shared" si="2"/>
        <v>82.879261093621594</v>
      </c>
    </row>
    <row r="40" spans="1:12" x14ac:dyDescent="0.2">
      <c r="A40" s="164"/>
      <c r="B40" s="164"/>
      <c r="C40" s="165"/>
      <c r="D40" s="43">
        <v>2023</v>
      </c>
      <c r="E40" s="44">
        <f>'Sustainability Report (X1)'!G40</f>
        <v>0.29914529914529914</v>
      </c>
      <c r="F40" s="44">
        <f>'Green Accounting (X2)'!F40</f>
        <v>3</v>
      </c>
      <c r="G40" s="45">
        <f>'Intellectual Capital (X3)'!N40</f>
        <v>2.8546203618419801</v>
      </c>
      <c r="H40" s="44">
        <f>'Nilai Perusahaan (Y)'!J40</f>
        <v>0.80324977542025344</v>
      </c>
      <c r="I40" s="44">
        <f>'GCG (Z)'!G40</f>
        <v>33.333333333333329</v>
      </c>
      <c r="J40" s="81">
        <f t="shared" si="0"/>
        <v>9.9715099715099704</v>
      </c>
      <c r="K40" s="81">
        <f t="shared" si="1"/>
        <v>99.999999999999986</v>
      </c>
      <c r="L40" s="81">
        <f t="shared" si="2"/>
        <v>95.154012061399328</v>
      </c>
    </row>
    <row r="41" spans="1:12" x14ac:dyDescent="0.2">
      <c r="A41" s="158">
        <v>14</v>
      </c>
      <c r="B41" s="158" t="s">
        <v>121</v>
      </c>
      <c r="C41" s="159" t="s">
        <v>122</v>
      </c>
      <c r="D41" s="46">
        <v>2021</v>
      </c>
      <c r="E41" s="47">
        <f>'Sustainability Report (X1)'!G41</f>
        <v>0.41025641025641024</v>
      </c>
      <c r="F41" s="47">
        <f>'Green Accounting (X2)'!F41</f>
        <v>3</v>
      </c>
      <c r="G41" s="48">
        <f>'Intellectual Capital (X3)'!N41</f>
        <v>-0.763860608881334</v>
      </c>
      <c r="H41" s="47">
        <f>'Nilai Perusahaan (Y)'!J41</f>
        <v>0.35858757772316435</v>
      </c>
      <c r="I41" s="47">
        <f>'GCG (Z)'!G41</f>
        <v>50</v>
      </c>
      <c r="J41" s="84">
        <f t="shared" si="0"/>
        <v>20.512820512820511</v>
      </c>
      <c r="K41" s="84">
        <f t="shared" si="1"/>
        <v>150</v>
      </c>
      <c r="L41" s="84">
        <f t="shared" si="2"/>
        <v>-38.1930304440667</v>
      </c>
    </row>
    <row r="42" spans="1:12" x14ac:dyDescent="0.2">
      <c r="A42" s="158"/>
      <c r="B42" s="158"/>
      <c r="C42" s="159"/>
      <c r="D42" s="46">
        <v>2022</v>
      </c>
      <c r="E42" s="47">
        <f>'Sustainability Report (X1)'!G42</f>
        <v>0.58974358974358976</v>
      </c>
      <c r="F42" s="47">
        <f>'Green Accounting (X2)'!F42</f>
        <v>3</v>
      </c>
      <c r="G42" s="48">
        <f>'Intellectual Capital (X3)'!N42</f>
        <v>2.1688818416712925</v>
      </c>
      <c r="H42" s="47">
        <f>'Nilai Perusahaan (Y)'!J42</f>
        <v>0.35610914071742311</v>
      </c>
      <c r="I42" s="47">
        <f>'GCG (Z)'!G42</f>
        <v>50</v>
      </c>
      <c r="J42" s="84">
        <f t="shared" si="0"/>
        <v>29.487179487179489</v>
      </c>
      <c r="K42" s="84">
        <f t="shared" si="1"/>
        <v>150</v>
      </c>
      <c r="L42" s="84">
        <f t="shared" si="2"/>
        <v>108.44409208356463</v>
      </c>
    </row>
    <row r="43" spans="1:12" x14ac:dyDescent="0.2">
      <c r="A43" s="158"/>
      <c r="B43" s="158"/>
      <c r="C43" s="159"/>
      <c r="D43" s="46">
        <v>2023</v>
      </c>
      <c r="E43" s="47">
        <f>'Sustainability Report (X1)'!G43</f>
        <v>0.36752136752136755</v>
      </c>
      <c r="F43" s="47">
        <f>'Green Accounting (X2)'!F43</f>
        <v>3</v>
      </c>
      <c r="G43" s="48">
        <f>'Intellectual Capital (X3)'!N43</f>
        <v>2.530038691167865</v>
      </c>
      <c r="H43" s="47">
        <f>'Nilai Perusahaan (Y)'!J43</f>
        <v>0.39195986553603535</v>
      </c>
      <c r="I43" s="47">
        <f>'GCG (Z)'!G43</f>
        <v>50</v>
      </c>
      <c r="J43" s="84">
        <f t="shared" si="0"/>
        <v>18.376068376068378</v>
      </c>
      <c r="K43" s="84">
        <f t="shared" si="1"/>
        <v>150</v>
      </c>
      <c r="L43" s="84">
        <f t="shared" si="2"/>
        <v>126.50193455839324</v>
      </c>
    </row>
    <row r="44" spans="1:12" x14ac:dyDescent="0.2">
      <c r="A44" s="160">
        <v>15</v>
      </c>
      <c r="B44" s="160" t="s">
        <v>123</v>
      </c>
      <c r="C44" s="161" t="s">
        <v>124</v>
      </c>
      <c r="D44" s="36">
        <v>2021</v>
      </c>
      <c r="E44" s="35">
        <f>'Sustainability Report (X1)'!G44</f>
        <v>0.25641025641025639</v>
      </c>
      <c r="F44" s="35">
        <f>'Green Accounting (X2)'!F44</f>
        <v>4</v>
      </c>
      <c r="G44" s="42">
        <f>'Intellectual Capital (X3)'!N44</f>
        <v>0.93248838681024782</v>
      </c>
      <c r="H44" s="35">
        <f>'Nilai Perusahaan (Y)'!J44</f>
        <v>0.90002806006344205</v>
      </c>
      <c r="I44" s="35">
        <f>'GCG (Z)'!G44</f>
        <v>33.333333333333329</v>
      </c>
      <c r="J44" s="33">
        <f t="shared" si="0"/>
        <v>8.5470085470085451</v>
      </c>
      <c r="K44" s="33">
        <f t="shared" si="1"/>
        <v>133.33333333333331</v>
      </c>
      <c r="L44" s="33">
        <f t="shared" si="2"/>
        <v>31.082946227008257</v>
      </c>
    </row>
    <row r="45" spans="1:12" x14ac:dyDescent="0.2">
      <c r="A45" s="160"/>
      <c r="B45" s="160"/>
      <c r="C45" s="161"/>
      <c r="D45" s="36">
        <v>2022</v>
      </c>
      <c r="E45" s="35">
        <f>'Sustainability Report (X1)'!G45</f>
        <v>0.29914529914529914</v>
      </c>
      <c r="F45" s="35">
        <f>'Green Accounting (X2)'!F45</f>
        <v>4</v>
      </c>
      <c r="G45" s="42">
        <f>'Intellectual Capital (X3)'!N45</f>
        <v>1.1179119271130822</v>
      </c>
      <c r="H45" s="35">
        <f>'Nilai Perusahaan (Y)'!J45</f>
        <v>0.90003898011899353</v>
      </c>
      <c r="I45" s="35">
        <f>'GCG (Z)'!G45</f>
        <v>33.333333333333329</v>
      </c>
      <c r="J45" s="33">
        <f t="shared" si="0"/>
        <v>9.9715099715099704</v>
      </c>
      <c r="K45" s="33">
        <f t="shared" si="1"/>
        <v>133.33333333333331</v>
      </c>
      <c r="L45" s="33">
        <f t="shared" si="2"/>
        <v>37.2637309037694</v>
      </c>
    </row>
    <row r="46" spans="1:12" x14ac:dyDescent="0.2">
      <c r="A46" s="160"/>
      <c r="B46" s="160"/>
      <c r="C46" s="161"/>
      <c r="D46" s="36">
        <v>2023</v>
      </c>
      <c r="E46" s="35">
        <f>'Sustainability Report (X1)'!G46</f>
        <v>0.28205128205128205</v>
      </c>
      <c r="F46" s="35">
        <f>'Green Accounting (X2)'!F46</f>
        <v>4</v>
      </c>
      <c r="G46" s="42">
        <f>'Intellectual Capital (X3)'!N46</f>
        <v>-2.2108695512636225</v>
      </c>
      <c r="H46" s="35">
        <f>'Nilai Perusahaan (Y)'!J46</f>
        <v>0.38464804584829254</v>
      </c>
      <c r="I46" s="35">
        <f>'GCG (Z)'!G46</f>
        <v>33.333333333333329</v>
      </c>
      <c r="J46" s="33">
        <f t="shared" si="0"/>
        <v>9.4017094017094003</v>
      </c>
      <c r="K46" s="33">
        <f t="shared" si="1"/>
        <v>133.33333333333331</v>
      </c>
      <c r="L46" s="33">
        <f t="shared" si="2"/>
        <v>-73.695651708787409</v>
      </c>
    </row>
    <row r="47" spans="1:12" x14ac:dyDescent="0.2">
      <c r="A47" s="156">
        <v>16</v>
      </c>
      <c r="B47" s="156" t="s">
        <v>125</v>
      </c>
      <c r="C47" s="157" t="s">
        <v>126</v>
      </c>
      <c r="D47" s="52">
        <v>2021</v>
      </c>
      <c r="E47" s="53">
        <f>'Sustainability Report (X1)'!G47</f>
        <v>0.22222222222222221</v>
      </c>
      <c r="F47" s="53">
        <f>'Green Accounting (X2)'!F47</f>
        <v>4</v>
      </c>
      <c r="G47" s="54">
        <f>'Intellectual Capital (X3)'!N47</f>
        <v>3.3939286515468448</v>
      </c>
      <c r="H47" s="53">
        <f>'Nilai Perusahaan (Y)'!J47</f>
        <v>1.0211338440386595</v>
      </c>
      <c r="I47" s="53">
        <f>'GCG (Z)'!G47</f>
        <v>50</v>
      </c>
      <c r="J47" s="63">
        <f t="shared" si="0"/>
        <v>11.111111111111111</v>
      </c>
      <c r="K47" s="63">
        <f t="shared" si="1"/>
        <v>200</v>
      </c>
      <c r="L47" s="63">
        <f t="shared" si="2"/>
        <v>169.69643257734225</v>
      </c>
    </row>
    <row r="48" spans="1:12" x14ac:dyDescent="0.2">
      <c r="A48" s="156"/>
      <c r="B48" s="156"/>
      <c r="C48" s="157"/>
      <c r="D48" s="52">
        <v>2022</v>
      </c>
      <c r="E48" s="53">
        <f>'Sustainability Report (X1)'!G48</f>
        <v>0.25641025641025639</v>
      </c>
      <c r="F48" s="53">
        <f>'Green Accounting (X2)'!F48</f>
        <v>4</v>
      </c>
      <c r="G48" s="54">
        <f>'Intellectual Capital (X3)'!N48</f>
        <v>4.0308717217818462</v>
      </c>
      <c r="H48" s="53">
        <f>'Nilai Perusahaan (Y)'!J48</f>
        <v>1.0781251946770505</v>
      </c>
      <c r="I48" s="53">
        <f>'GCG (Z)'!G48</f>
        <v>50</v>
      </c>
      <c r="J48" s="63">
        <f t="shared" si="0"/>
        <v>12.820512820512819</v>
      </c>
      <c r="K48" s="63">
        <f t="shared" si="1"/>
        <v>200</v>
      </c>
      <c r="L48" s="63">
        <f t="shared" si="2"/>
        <v>201.54358608909232</v>
      </c>
    </row>
    <row r="49" spans="1:12" x14ac:dyDescent="0.2">
      <c r="A49" s="156"/>
      <c r="B49" s="156"/>
      <c r="C49" s="157"/>
      <c r="D49" s="52">
        <v>2023</v>
      </c>
      <c r="E49" s="53">
        <f>'Sustainability Report (X1)'!G49</f>
        <v>0.22222222222222221</v>
      </c>
      <c r="F49" s="53">
        <f>'Green Accounting (X2)'!F49</f>
        <v>4</v>
      </c>
      <c r="G49" s="54">
        <f>'Intellectual Capital (X3)'!N49</f>
        <v>44.976231235075325</v>
      </c>
      <c r="H49" s="53">
        <f>'Nilai Perusahaan (Y)'!J49</f>
        <v>0.86302957590739193</v>
      </c>
      <c r="I49" s="53">
        <f>'GCG (Z)'!G49</f>
        <v>50</v>
      </c>
      <c r="J49" s="63">
        <f t="shared" si="0"/>
        <v>11.111111111111111</v>
      </c>
      <c r="K49" s="63">
        <f t="shared" si="1"/>
        <v>200</v>
      </c>
      <c r="L49" s="63">
        <f t="shared" si="2"/>
        <v>2248.8115617537665</v>
      </c>
    </row>
    <row r="50" spans="1:12" x14ac:dyDescent="0.2">
      <c r="A50" s="162">
        <v>17</v>
      </c>
      <c r="B50" s="162" t="s">
        <v>127</v>
      </c>
      <c r="C50" s="163" t="s">
        <v>128</v>
      </c>
      <c r="D50" s="49">
        <v>2021</v>
      </c>
      <c r="E50" s="50">
        <f>'Sustainability Report (X1)'!G50</f>
        <v>0.55555555555555558</v>
      </c>
      <c r="F50" s="50">
        <f>'Green Accounting (X2)'!F50</f>
        <v>3</v>
      </c>
      <c r="G50" s="51">
        <f>'Intellectual Capital (X3)'!N50</f>
        <v>1.1980659724273339</v>
      </c>
      <c r="H50" s="50">
        <f>'Nilai Perusahaan (Y)'!J50</f>
        <v>1.0549724383372341</v>
      </c>
      <c r="I50" s="50">
        <f>'GCG (Z)'!G50</f>
        <v>33.333333333333329</v>
      </c>
      <c r="J50" s="66">
        <f t="shared" si="0"/>
        <v>18.518518518518515</v>
      </c>
      <c r="K50" s="66">
        <f t="shared" si="1"/>
        <v>99.999999999999986</v>
      </c>
      <c r="L50" s="66">
        <f t="shared" si="2"/>
        <v>39.935532414244456</v>
      </c>
    </row>
    <row r="51" spans="1:12" x14ac:dyDescent="0.2">
      <c r="A51" s="162"/>
      <c r="B51" s="162"/>
      <c r="C51" s="163"/>
      <c r="D51" s="49">
        <v>2022</v>
      </c>
      <c r="E51" s="50">
        <f>'Sustainability Report (X1)'!G51</f>
        <v>0.30769230769230771</v>
      </c>
      <c r="F51" s="50">
        <f>'Green Accounting (X2)'!F51</f>
        <v>3</v>
      </c>
      <c r="G51" s="51">
        <f>'Intellectual Capital (X3)'!N51</f>
        <v>-2.1196167880927912</v>
      </c>
      <c r="H51" s="50">
        <f>'Nilai Perusahaan (Y)'!J51</f>
        <v>1.0899365501983456</v>
      </c>
      <c r="I51" s="50">
        <f>'GCG (Z)'!G51</f>
        <v>33.333333333333329</v>
      </c>
      <c r="J51" s="66">
        <f t="shared" si="0"/>
        <v>10.256410256410255</v>
      </c>
      <c r="K51" s="66">
        <f t="shared" si="1"/>
        <v>99.999999999999986</v>
      </c>
      <c r="L51" s="66">
        <f t="shared" si="2"/>
        <v>-70.653892936426359</v>
      </c>
    </row>
    <row r="52" spans="1:12" x14ac:dyDescent="0.2">
      <c r="A52" s="162"/>
      <c r="B52" s="162"/>
      <c r="C52" s="163"/>
      <c r="D52" s="49">
        <v>2023</v>
      </c>
      <c r="E52" s="50">
        <f>'Sustainability Report (X1)'!G52</f>
        <v>0.30769230769230771</v>
      </c>
      <c r="F52" s="50">
        <f>'Green Accounting (X2)'!F52</f>
        <v>3</v>
      </c>
      <c r="G52" s="51">
        <f>'Intellectual Capital (X3)'!N52</f>
        <v>-11.46345229694985</v>
      </c>
      <c r="H52" s="50">
        <f>'Nilai Perusahaan (Y)'!J52</f>
        <v>1.1270394136901078</v>
      </c>
      <c r="I52" s="50">
        <f>'GCG (Z)'!G52</f>
        <v>33.333333333333329</v>
      </c>
      <c r="J52" s="66">
        <f t="shared" si="0"/>
        <v>10.256410256410255</v>
      </c>
      <c r="K52" s="66">
        <f t="shared" si="1"/>
        <v>99.999999999999986</v>
      </c>
      <c r="L52" s="66">
        <f t="shared" si="2"/>
        <v>-382.11507656499492</v>
      </c>
    </row>
    <row r="53" spans="1:12" x14ac:dyDescent="0.2">
      <c r="A53" s="164">
        <v>18</v>
      </c>
      <c r="B53" s="164" t="s">
        <v>129</v>
      </c>
      <c r="C53" s="165" t="s">
        <v>130</v>
      </c>
      <c r="D53" s="43">
        <v>2021</v>
      </c>
      <c r="E53" s="44">
        <f>'Sustainability Report (X1)'!G53</f>
        <v>0.28205128205128205</v>
      </c>
      <c r="F53" s="44">
        <f>'Green Accounting (X2)'!F53</f>
        <v>3</v>
      </c>
      <c r="G53" s="45">
        <f>'Intellectual Capital (X3)'!N53</f>
        <v>2.1666200465206398</v>
      </c>
      <c r="H53" s="44">
        <f>'Nilai Perusahaan (Y)'!J53</f>
        <v>0.57345961012311641</v>
      </c>
      <c r="I53" s="44">
        <f>'GCG (Z)'!G53</f>
        <v>33.333333333333329</v>
      </c>
      <c r="J53" s="81">
        <f t="shared" si="0"/>
        <v>9.4017094017094003</v>
      </c>
      <c r="K53" s="81">
        <f t="shared" si="1"/>
        <v>99.999999999999986</v>
      </c>
      <c r="L53" s="81">
        <f t="shared" si="2"/>
        <v>72.220668217354643</v>
      </c>
    </row>
    <row r="54" spans="1:12" x14ac:dyDescent="0.2">
      <c r="A54" s="164"/>
      <c r="B54" s="164"/>
      <c r="C54" s="165"/>
      <c r="D54" s="43">
        <v>2022</v>
      </c>
      <c r="E54" s="44">
        <f>'Sustainability Report (X1)'!G54</f>
        <v>0.23931623931623933</v>
      </c>
      <c r="F54" s="44">
        <f>'Green Accounting (X2)'!F54</f>
        <v>3</v>
      </c>
      <c r="G54" s="45">
        <f>'Intellectual Capital (X3)'!N54</f>
        <v>2.1168034146890644</v>
      </c>
      <c r="H54" s="44">
        <f>'Nilai Perusahaan (Y)'!J54</f>
        <v>0.71044481053803132</v>
      </c>
      <c r="I54" s="44">
        <f>'GCG (Z)'!G54</f>
        <v>33.333333333333329</v>
      </c>
      <c r="J54" s="81">
        <f t="shared" si="0"/>
        <v>7.9772079772079767</v>
      </c>
      <c r="K54" s="81">
        <f t="shared" si="1"/>
        <v>99.999999999999986</v>
      </c>
      <c r="L54" s="81">
        <f t="shared" si="2"/>
        <v>70.560113822968802</v>
      </c>
    </row>
    <row r="55" spans="1:12" x14ac:dyDescent="0.2">
      <c r="A55" s="164"/>
      <c r="B55" s="164"/>
      <c r="C55" s="165"/>
      <c r="D55" s="43">
        <v>2023</v>
      </c>
      <c r="E55" s="44">
        <f>'Sustainability Report (X1)'!G55</f>
        <v>0.24786324786324787</v>
      </c>
      <c r="F55" s="44">
        <f>'Green Accounting (X2)'!F55</f>
        <v>3</v>
      </c>
      <c r="G55" s="45">
        <f>'Intellectual Capital (X3)'!N55</f>
        <v>2.1903769677307152</v>
      </c>
      <c r="H55" s="44">
        <f>'Nilai Perusahaan (Y)'!J55</f>
        <v>0.66247135962584036</v>
      </c>
      <c r="I55" s="44">
        <f>'GCG (Z)'!G55</f>
        <v>33.333333333333329</v>
      </c>
      <c r="J55" s="81">
        <f t="shared" si="0"/>
        <v>8.2621082621082618</v>
      </c>
      <c r="K55" s="81">
        <f t="shared" si="1"/>
        <v>99.999999999999986</v>
      </c>
      <c r="L55" s="81">
        <f t="shared" si="2"/>
        <v>73.012565591023829</v>
      </c>
    </row>
    <row r="56" spans="1:12" x14ac:dyDescent="0.2">
      <c r="A56" s="158">
        <v>19</v>
      </c>
      <c r="B56" s="158" t="s">
        <v>131</v>
      </c>
      <c r="C56" s="159" t="s">
        <v>132</v>
      </c>
      <c r="D56" s="46">
        <v>2021</v>
      </c>
      <c r="E56" s="47">
        <f>'Sustainability Report (X1)'!G56</f>
        <v>0.23931623931623933</v>
      </c>
      <c r="F56" s="47">
        <f>'Green Accounting (X2)'!F56</f>
        <v>4</v>
      </c>
      <c r="G56" s="48">
        <f>'Intellectual Capital (X3)'!N56</f>
        <v>1.0692329198470214</v>
      </c>
      <c r="H56" s="47">
        <f>'Nilai Perusahaan (Y)'!J56</f>
        <v>0.61383835147384902</v>
      </c>
      <c r="I56" s="47">
        <f>'GCG (Z)'!G56</f>
        <v>33.333333333333329</v>
      </c>
      <c r="J56" s="84">
        <f t="shared" si="0"/>
        <v>7.9772079772079767</v>
      </c>
      <c r="K56" s="84">
        <f t="shared" si="1"/>
        <v>133.33333333333331</v>
      </c>
      <c r="L56" s="84">
        <f t="shared" si="2"/>
        <v>35.641097328234039</v>
      </c>
    </row>
    <row r="57" spans="1:12" x14ac:dyDescent="0.2">
      <c r="A57" s="158"/>
      <c r="B57" s="158"/>
      <c r="C57" s="159"/>
      <c r="D57" s="46">
        <v>2022</v>
      </c>
      <c r="E57" s="47">
        <f>'Sustainability Report (X1)'!G57</f>
        <v>0.19658119658119658</v>
      </c>
      <c r="F57" s="47">
        <f>'Green Accounting (X2)'!F57</f>
        <v>4</v>
      </c>
      <c r="G57" s="48">
        <f>'Intellectual Capital (X3)'!N57</f>
        <v>1.3664166121628634</v>
      </c>
      <c r="H57" s="47">
        <f>'Nilai Perusahaan (Y)'!J57</f>
        <v>0.94845924382221547</v>
      </c>
      <c r="I57" s="47">
        <f>'GCG (Z)'!G57</f>
        <v>33.333333333333329</v>
      </c>
      <c r="J57" s="84">
        <f t="shared" si="0"/>
        <v>6.5527065527065513</v>
      </c>
      <c r="K57" s="84">
        <f t="shared" si="1"/>
        <v>133.33333333333331</v>
      </c>
      <c r="L57" s="84">
        <f t="shared" si="2"/>
        <v>45.547220405428774</v>
      </c>
    </row>
    <row r="58" spans="1:12" x14ac:dyDescent="0.2">
      <c r="A58" s="158"/>
      <c r="B58" s="158"/>
      <c r="C58" s="159"/>
      <c r="D58" s="46">
        <v>2023</v>
      </c>
      <c r="E58" s="47">
        <f>'Sustainability Report (X1)'!G58</f>
        <v>0.24786324786324787</v>
      </c>
      <c r="F58" s="47">
        <f>'Green Accounting (X2)'!F58</f>
        <v>4</v>
      </c>
      <c r="G58" s="48">
        <f>'Intellectual Capital (X3)'!N58</f>
        <v>1.7013189616665911</v>
      </c>
      <c r="H58" s="47">
        <f>'Nilai Perusahaan (Y)'!J58</f>
        <v>0.74115620284104733</v>
      </c>
      <c r="I58" s="47">
        <f>'GCG (Z)'!G58</f>
        <v>33.333333333333329</v>
      </c>
      <c r="J58" s="84">
        <f t="shared" si="0"/>
        <v>8.2621082621082618</v>
      </c>
      <c r="K58" s="84">
        <f t="shared" si="1"/>
        <v>133.33333333333331</v>
      </c>
      <c r="L58" s="84">
        <f t="shared" si="2"/>
        <v>56.710632055553027</v>
      </c>
    </row>
    <row r="59" spans="1:12" x14ac:dyDescent="0.2">
      <c r="A59" s="160">
        <v>20</v>
      </c>
      <c r="B59" s="160" t="s">
        <v>133</v>
      </c>
      <c r="C59" s="161" t="s">
        <v>134</v>
      </c>
      <c r="D59" s="36">
        <v>2021</v>
      </c>
      <c r="E59" s="35">
        <f>'Sustainability Report (X1)'!G59</f>
        <v>0.29914529914529914</v>
      </c>
      <c r="F59" s="35">
        <f>'Green Accounting (X2)'!F59</f>
        <v>3</v>
      </c>
      <c r="G59" s="42">
        <f>'Intellectual Capital (X3)'!N59</f>
        <v>5.012049214284799</v>
      </c>
      <c r="H59" s="35">
        <f>'Nilai Perusahaan (Y)'!J59</f>
        <v>4.0982729334529457</v>
      </c>
      <c r="I59" s="35">
        <f>'GCG (Z)'!G59</f>
        <v>50</v>
      </c>
      <c r="J59" s="33">
        <f t="shared" si="0"/>
        <v>14.957264957264957</v>
      </c>
      <c r="K59" s="33">
        <f t="shared" si="1"/>
        <v>150</v>
      </c>
      <c r="L59" s="33">
        <f t="shared" si="2"/>
        <v>250.60246071423995</v>
      </c>
    </row>
    <row r="60" spans="1:12" x14ac:dyDescent="0.2">
      <c r="A60" s="160"/>
      <c r="B60" s="160"/>
      <c r="C60" s="161"/>
      <c r="D60" s="36">
        <v>2022</v>
      </c>
      <c r="E60" s="35">
        <f>'Sustainability Report (X1)'!G60</f>
        <v>0.29059829059829062</v>
      </c>
      <c r="F60" s="35">
        <f>'Green Accounting (X2)'!F60</f>
        <v>3</v>
      </c>
      <c r="G60" s="42">
        <f>'Intellectual Capital (X3)'!N60</f>
        <v>4.6975725381937385</v>
      </c>
      <c r="H60" s="35">
        <f>'Nilai Perusahaan (Y)'!J60</f>
        <v>2.9388108905581474</v>
      </c>
      <c r="I60" s="35">
        <f>'GCG (Z)'!G60</f>
        <v>50</v>
      </c>
      <c r="J60" s="33">
        <f t="shared" si="0"/>
        <v>14.529914529914532</v>
      </c>
      <c r="K60" s="33">
        <f t="shared" si="1"/>
        <v>150</v>
      </c>
      <c r="L60" s="33">
        <f t="shared" si="2"/>
        <v>234.87862690968691</v>
      </c>
    </row>
    <row r="61" spans="1:12" x14ac:dyDescent="0.2">
      <c r="A61" s="160"/>
      <c r="B61" s="160"/>
      <c r="C61" s="161"/>
      <c r="D61" s="36">
        <v>2023</v>
      </c>
      <c r="E61" s="35">
        <f>'Sustainability Report (X1)'!G61</f>
        <v>0.28205128205128205</v>
      </c>
      <c r="F61" s="35">
        <f>'Green Accounting (X2)'!F61</f>
        <v>3</v>
      </c>
      <c r="G61" s="42">
        <f>'Intellectual Capital (X3)'!N61</f>
        <v>4.2085369224166875</v>
      </c>
      <c r="H61" s="35">
        <f>'Nilai Perusahaan (Y)'!J61</f>
        <v>0.1172910033528734</v>
      </c>
      <c r="I61" s="35">
        <f>'GCG (Z)'!G61</f>
        <v>50</v>
      </c>
      <c r="J61" s="33">
        <f t="shared" si="0"/>
        <v>14.102564102564102</v>
      </c>
      <c r="K61" s="33">
        <f t="shared" si="1"/>
        <v>150</v>
      </c>
      <c r="L61" s="33">
        <f t="shared" si="2"/>
        <v>210.42684612083437</v>
      </c>
    </row>
    <row r="62" spans="1:12" x14ac:dyDescent="0.2">
      <c r="A62" s="156">
        <v>21</v>
      </c>
      <c r="B62" s="156" t="s">
        <v>135</v>
      </c>
      <c r="C62" s="157" t="s">
        <v>144</v>
      </c>
      <c r="D62" s="52">
        <v>2021</v>
      </c>
      <c r="E62" s="53">
        <f>'Sustainability Report (X1)'!G62</f>
        <v>0.23931623931623933</v>
      </c>
      <c r="F62" s="53">
        <f>'Green Accounting (X2)'!F62</f>
        <v>3</v>
      </c>
      <c r="G62" s="54">
        <f>'Intellectual Capital (X3)'!N62</f>
        <v>2.9483489560235006</v>
      </c>
      <c r="H62" s="53">
        <f>'Nilai Perusahaan (Y)'!J62</f>
        <v>0.51804735295164173</v>
      </c>
      <c r="I62" s="53">
        <f>'GCG (Z)'!G62</f>
        <v>50</v>
      </c>
      <c r="J62" s="63">
        <f t="shared" si="0"/>
        <v>11.965811965811966</v>
      </c>
      <c r="K62" s="63">
        <f t="shared" si="1"/>
        <v>150</v>
      </c>
      <c r="L62" s="63">
        <f t="shared" si="2"/>
        <v>147.41744780117503</v>
      </c>
    </row>
    <row r="63" spans="1:12" x14ac:dyDescent="0.2">
      <c r="A63" s="156"/>
      <c r="B63" s="156"/>
      <c r="C63" s="157"/>
      <c r="D63" s="52">
        <v>2022</v>
      </c>
      <c r="E63" s="53">
        <f>'Sustainability Report (X1)'!G63</f>
        <v>0.24786324786324787</v>
      </c>
      <c r="F63" s="53">
        <f>'Green Accounting (X2)'!F63</f>
        <v>3</v>
      </c>
      <c r="G63" s="54">
        <f>'Intellectual Capital (X3)'!N63</f>
        <v>2.151449937269176</v>
      </c>
      <c r="H63" s="53">
        <f>'Nilai Perusahaan (Y)'!J63</f>
        <v>0.42428071000324913</v>
      </c>
      <c r="I63" s="53">
        <f>'GCG (Z)'!G63</f>
        <v>50</v>
      </c>
      <c r="J63" s="63">
        <f t="shared" si="0"/>
        <v>12.393162393162394</v>
      </c>
      <c r="K63" s="63">
        <f t="shared" si="1"/>
        <v>150</v>
      </c>
      <c r="L63" s="63">
        <f t="shared" si="2"/>
        <v>107.5724968634588</v>
      </c>
    </row>
    <row r="64" spans="1:12" x14ac:dyDescent="0.2">
      <c r="A64" s="156"/>
      <c r="B64" s="156"/>
      <c r="C64" s="157"/>
      <c r="D64" s="52">
        <v>2023</v>
      </c>
      <c r="E64" s="53">
        <f>'Sustainability Report (X1)'!G64</f>
        <v>0.18803418803418803</v>
      </c>
      <c r="F64" s="53">
        <f>'Green Accounting (X2)'!F64</f>
        <v>3</v>
      </c>
      <c r="G64" s="54">
        <f>'Intellectual Capital (X3)'!N64</f>
        <v>1.6864338745764091</v>
      </c>
      <c r="H64" s="53">
        <f>'Nilai Perusahaan (Y)'!J64</f>
        <v>0.38993765183563406</v>
      </c>
      <c r="I64" s="53">
        <f>'GCG (Z)'!G64</f>
        <v>50</v>
      </c>
      <c r="J64" s="63">
        <f t="shared" si="0"/>
        <v>9.4017094017094021</v>
      </c>
      <c r="K64" s="63">
        <f t="shared" si="1"/>
        <v>150</v>
      </c>
      <c r="L64" s="63">
        <f t="shared" si="2"/>
        <v>84.321693728820463</v>
      </c>
    </row>
    <row r="65" spans="1:12" x14ac:dyDescent="0.2">
      <c r="A65" s="162">
        <v>22</v>
      </c>
      <c r="B65" s="162" t="s">
        <v>136</v>
      </c>
      <c r="C65" s="163" t="s">
        <v>137</v>
      </c>
      <c r="D65" s="49">
        <v>2021</v>
      </c>
      <c r="E65" s="50">
        <f>'Sustainability Report (X1)'!G65</f>
        <v>0.19658119658119658</v>
      </c>
      <c r="F65" s="50">
        <f>'Green Accounting (X2)'!F65</f>
        <v>3</v>
      </c>
      <c r="G65" s="51">
        <f>'Intellectual Capital (X3)'!N65</f>
        <v>3.8834329117198618</v>
      </c>
      <c r="H65" s="50">
        <f>'Nilai Perusahaan (Y)'!J65</f>
        <v>0.89665303748332803</v>
      </c>
      <c r="I65" s="50">
        <f>'GCG (Z)'!G65</f>
        <v>33.333333333333329</v>
      </c>
      <c r="J65" s="66">
        <f t="shared" si="0"/>
        <v>6.5527065527065513</v>
      </c>
      <c r="K65" s="66">
        <f t="shared" si="1"/>
        <v>99.999999999999986</v>
      </c>
      <c r="L65" s="66">
        <f t="shared" si="2"/>
        <v>129.44776372399537</v>
      </c>
    </row>
    <row r="66" spans="1:12" x14ac:dyDescent="0.2">
      <c r="A66" s="162"/>
      <c r="B66" s="162"/>
      <c r="C66" s="163"/>
      <c r="D66" s="49">
        <v>2022</v>
      </c>
      <c r="E66" s="50">
        <f>'Sustainability Report (X1)'!G66</f>
        <v>0.24786324786324787</v>
      </c>
      <c r="F66" s="50">
        <f>'Green Accounting (X2)'!F66</f>
        <v>3</v>
      </c>
      <c r="G66" s="51">
        <f>'Intellectual Capital (X3)'!N66</f>
        <v>3.9199231396889083</v>
      </c>
      <c r="H66" s="50">
        <f>'Nilai Perusahaan (Y)'!J66</f>
        <v>0.79585701522749996</v>
      </c>
      <c r="I66" s="50">
        <f>'GCG (Z)'!G66</f>
        <v>33.333333333333329</v>
      </c>
      <c r="J66" s="66">
        <f t="shared" ref="J66:J129" si="3">E66*I66</f>
        <v>8.2621082621082618</v>
      </c>
      <c r="K66" s="66">
        <f t="shared" ref="K66:K129" si="4">F66*I66</f>
        <v>99.999999999999986</v>
      </c>
      <c r="L66" s="66">
        <f t="shared" ref="L66:L129" si="5">G66*I66</f>
        <v>130.66410465629693</v>
      </c>
    </row>
    <row r="67" spans="1:12" x14ac:dyDescent="0.2">
      <c r="A67" s="162"/>
      <c r="B67" s="162"/>
      <c r="C67" s="163"/>
      <c r="D67" s="49">
        <v>2023</v>
      </c>
      <c r="E67" s="50">
        <f>'Sustainability Report (X1)'!G67</f>
        <v>0.35897435897435898</v>
      </c>
      <c r="F67" s="50">
        <f>'Green Accounting (X2)'!F67</f>
        <v>3</v>
      </c>
      <c r="G67" s="51">
        <f>'Intellectual Capital (X3)'!N67</f>
        <v>3.9679429531611805</v>
      </c>
      <c r="H67" s="50">
        <f>'Nilai Perusahaan (Y)'!J67</f>
        <v>0.77836030029876613</v>
      </c>
      <c r="I67" s="50">
        <f>'GCG (Z)'!G67</f>
        <v>33.333333333333329</v>
      </c>
      <c r="J67" s="66">
        <f t="shared" si="3"/>
        <v>11.965811965811964</v>
      </c>
      <c r="K67" s="66">
        <f t="shared" si="4"/>
        <v>99.999999999999986</v>
      </c>
      <c r="L67" s="66">
        <f t="shared" si="5"/>
        <v>132.26476510537267</v>
      </c>
    </row>
    <row r="68" spans="1:12" x14ac:dyDescent="0.2">
      <c r="A68" s="164">
        <v>23</v>
      </c>
      <c r="B68" s="164" t="s">
        <v>138</v>
      </c>
      <c r="C68" s="165" t="s">
        <v>139</v>
      </c>
      <c r="D68" s="43">
        <v>2021</v>
      </c>
      <c r="E68" s="44">
        <f>'Sustainability Report (X1)'!G68</f>
        <v>0.29059829059829062</v>
      </c>
      <c r="F68" s="44">
        <f>'Green Accounting (X2)'!F68</f>
        <v>3</v>
      </c>
      <c r="G68" s="45">
        <f>'Intellectual Capital (X3)'!N68</f>
        <v>1.7441359191184918</v>
      </c>
      <c r="H68" s="44">
        <f>'Nilai Perusahaan (Y)'!J68</f>
        <v>1.2695169211424018</v>
      </c>
      <c r="I68" s="44">
        <f>'GCG (Z)'!G68</f>
        <v>33.333333333333329</v>
      </c>
      <c r="J68" s="81">
        <f t="shared" si="3"/>
        <v>9.6866096866096854</v>
      </c>
      <c r="K68" s="81">
        <f t="shared" si="4"/>
        <v>99.999999999999986</v>
      </c>
      <c r="L68" s="81">
        <f t="shared" si="5"/>
        <v>58.137863970616387</v>
      </c>
    </row>
    <row r="69" spans="1:12" x14ac:dyDescent="0.2">
      <c r="A69" s="164"/>
      <c r="B69" s="164"/>
      <c r="C69" s="165"/>
      <c r="D69" s="43">
        <v>2022</v>
      </c>
      <c r="E69" s="44">
        <f>'Sustainability Report (X1)'!G69</f>
        <v>0.29059829059829062</v>
      </c>
      <c r="F69" s="44">
        <f>'Green Accounting (X2)'!F69</f>
        <v>3</v>
      </c>
      <c r="G69" s="45">
        <f>'Intellectual Capital (X3)'!N69</f>
        <v>1.9285740106437248</v>
      </c>
      <c r="H69" s="44">
        <f>'Nilai Perusahaan (Y)'!J69</f>
        <v>1.1897496879202238</v>
      </c>
      <c r="I69" s="44">
        <f>'GCG (Z)'!G69</f>
        <v>33.333333333333329</v>
      </c>
      <c r="J69" s="81">
        <f t="shared" si="3"/>
        <v>9.6866096866096854</v>
      </c>
      <c r="K69" s="81">
        <f t="shared" si="4"/>
        <v>99.999999999999986</v>
      </c>
      <c r="L69" s="81">
        <f t="shared" si="5"/>
        <v>64.285800354790823</v>
      </c>
    </row>
    <row r="70" spans="1:12" x14ac:dyDescent="0.2">
      <c r="A70" s="164"/>
      <c r="B70" s="164"/>
      <c r="C70" s="165"/>
      <c r="D70" s="43">
        <v>2023</v>
      </c>
      <c r="E70" s="44">
        <f>'Sustainability Report (X1)'!G70</f>
        <v>0.23076923076923078</v>
      </c>
      <c r="F70" s="44">
        <f>'Green Accounting (X2)'!F70</f>
        <v>3</v>
      </c>
      <c r="G70" s="45">
        <f>'Intellectual Capital (X3)'!N70</f>
        <v>1.7290242202486468</v>
      </c>
      <c r="H70" s="44">
        <f>'Nilai Perusahaan (Y)'!J70</f>
        <v>1.2049077127937793</v>
      </c>
      <c r="I70" s="44">
        <f>'GCG (Z)'!G70</f>
        <v>33.333333333333329</v>
      </c>
      <c r="J70" s="81">
        <f t="shared" si="3"/>
        <v>7.6923076923076916</v>
      </c>
      <c r="K70" s="81">
        <f t="shared" si="4"/>
        <v>99.999999999999986</v>
      </c>
      <c r="L70" s="81">
        <f t="shared" si="5"/>
        <v>57.634140674954885</v>
      </c>
    </row>
    <row r="71" spans="1:12" x14ac:dyDescent="0.2">
      <c r="A71" s="158">
        <v>24</v>
      </c>
      <c r="B71" s="158" t="s">
        <v>140</v>
      </c>
      <c r="C71" s="159" t="s">
        <v>141</v>
      </c>
      <c r="D71" s="46">
        <v>2021</v>
      </c>
      <c r="E71" s="47">
        <f>'Sustainability Report (X1)'!G71</f>
        <v>0.24786324786324787</v>
      </c>
      <c r="F71" s="47">
        <f>'Green Accounting (X2)'!F71</f>
        <v>3</v>
      </c>
      <c r="G71" s="48">
        <f>'Intellectual Capital (X3)'!N71</f>
        <v>2.7991664308135902</v>
      </c>
      <c r="H71" s="47">
        <f>'Nilai Perusahaan (Y)'!J71</f>
        <v>1.0959453283629597</v>
      </c>
      <c r="I71" s="47">
        <f>'GCG (Z)'!G71</f>
        <v>33.333333333333329</v>
      </c>
      <c r="J71" s="84">
        <f t="shared" si="3"/>
        <v>8.2621082621082618</v>
      </c>
      <c r="K71" s="84">
        <f t="shared" si="4"/>
        <v>99.999999999999986</v>
      </c>
      <c r="L71" s="84">
        <f t="shared" si="5"/>
        <v>93.305547693786323</v>
      </c>
    </row>
    <row r="72" spans="1:12" x14ac:dyDescent="0.2">
      <c r="A72" s="158"/>
      <c r="B72" s="158"/>
      <c r="C72" s="159"/>
      <c r="D72" s="46">
        <v>2022</v>
      </c>
      <c r="E72" s="47">
        <f>'Sustainability Report (X1)'!G72</f>
        <v>0.19658119658119658</v>
      </c>
      <c r="F72" s="47">
        <f>'Green Accounting (X2)'!F72</f>
        <v>3</v>
      </c>
      <c r="G72" s="48">
        <f>'Intellectual Capital (X3)'!N72</f>
        <v>3.8740186098198377</v>
      </c>
      <c r="H72" s="47">
        <f>'Nilai Perusahaan (Y)'!J72</f>
        <v>1.0369138947033925</v>
      </c>
      <c r="I72" s="47">
        <f>'GCG (Z)'!G72</f>
        <v>33.333333333333329</v>
      </c>
      <c r="J72" s="84">
        <f t="shared" si="3"/>
        <v>6.5527065527065513</v>
      </c>
      <c r="K72" s="84">
        <f t="shared" si="4"/>
        <v>99.999999999999986</v>
      </c>
      <c r="L72" s="84">
        <f t="shared" si="5"/>
        <v>129.13395366066123</v>
      </c>
    </row>
    <row r="73" spans="1:12" x14ac:dyDescent="0.2">
      <c r="A73" s="158"/>
      <c r="B73" s="158"/>
      <c r="C73" s="159"/>
      <c r="D73" s="46">
        <v>2023</v>
      </c>
      <c r="E73" s="47">
        <f>'Sustainability Report (X1)'!G73</f>
        <v>0.23076923076923078</v>
      </c>
      <c r="F73" s="47">
        <f>'Green Accounting (X2)'!F73</f>
        <v>3</v>
      </c>
      <c r="G73" s="48">
        <f>'Intellectual Capital (X3)'!N73</f>
        <v>3.6798897029711934</v>
      </c>
      <c r="H73" s="47">
        <f>'Nilai Perusahaan (Y)'!J73</f>
        <v>0.98788610970891522</v>
      </c>
      <c r="I73" s="47">
        <f>'GCG (Z)'!G73</f>
        <v>33.333333333333329</v>
      </c>
      <c r="J73" s="84">
        <f t="shared" si="3"/>
        <v>7.6923076923076916</v>
      </c>
      <c r="K73" s="84">
        <f t="shared" si="4"/>
        <v>99.999999999999986</v>
      </c>
      <c r="L73" s="84">
        <f t="shared" si="5"/>
        <v>122.66299009903976</v>
      </c>
    </row>
    <row r="74" spans="1:12" x14ac:dyDescent="0.2">
      <c r="A74" s="160">
        <v>25</v>
      </c>
      <c r="B74" s="160" t="s">
        <v>142</v>
      </c>
      <c r="C74" s="161" t="s">
        <v>143</v>
      </c>
      <c r="D74" s="36">
        <v>2021</v>
      </c>
      <c r="E74" s="35">
        <f>'Sustainability Report (X1)'!G74</f>
        <v>0.24786324786324787</v>
      </c>
      <c r="F74" s="35">
        <f>'Green Accounting (X2)'!F74</f>
        <v>4</v>
      </c>
      <c r="G74" s="42">
        <f>'Intellectual Capital (X3)'!N74</f>
        <v>-3.8189278237358741</v>
      </c>
      <c r="H74" s="35">
        <f>'Nilai Perusahaan (Y)'!J74</f>
        <v>0.94547054794382113</v>
      </c>
      <c r="I74" s="35">
        <f>'GCG (Z)'!G74</f>
        <v>28.571428571428569</v>
      </c>
      <c r="J74" s="33">
        <f t="shared" si="3"/>
        <v>7.0818070818070815</v>
      </c>
      <c r="K74" s="33">
        <f t="shared" si="4"/>
        <v>114.28571428571428</v>
      </c>
      <c r="L74" s="33">
        <f t="shared" si="5"/>
        <v>-109.11222353531068</v>
      </c>
    </row>
    <row r="75" spans="1:12" x14ac:dyDescent="0.2">
      <c r="A75" s="160"/>
      <c r="B75" s="160"/>
      <c r="C75" s="161"/>
      <c r="D75" s="36">
        <v>2022</v>
      </c>
      <c r="E75" s="35">
        <f>'Sustainability Report (X1)'!G75</f>
        <v>0.36752136752136755</v>
      </c>
      <c r="F75" s="35">
        <f>'Green Accounting (X2)'!F75</f>
        <v>4</v>
      </c>
      <c r="G75" s="42">
        <f>'Intellectual Capital (X3)'!N75</f>
        <v>0.88914965796280732</v>
      </c>
      <c r="H75" s="35">
        <f>'Nilai Perusahaan (Y)'!J75</f>
        <v>0.94693543656622436</v>
      </c>
      <c r="I75" s="35">
        <f>'GCG (Z)'!G75</f>
        <v>28.571428571428569</v>
      </c>
      <c r="J75" s="33">
        <f t="shared" si="3"/>
        <v>10.500610500610501</v>
      </c>
      <c r="K75" s="33">
        <f t="shared" si="4"/>
        <v>114.28571428571428</v>
      </c>
      <c r="L75" s="33">
        <f t="shared" si="5"/>
        <v>25.404275941794491</v>
      </c>
    </row>
    <row r="76" spans="1:12" x14ac:dyDescent="0.2">
      <c r="A76" s="160"/>
      <c r="B76" s="160"/>
      <c r="C76" s="161"/>
      <c r="D76" s="36">
        <v>2023</v>
      </c>
      <c r="E76" s="35">
        <f>'Sustainability Report (X1)'!G76</f>
        <v>0.35897435897435898</v>
      </c>
      <c r="F76" s="35">
        <f>'Green Accounting (X2)'!F76</f>
        <v>4</v>
      </c>
      <c r="G76" s="42">
        <f>'Intellectual Capital (X3)'!N76</f>
        <v>3.4656818712147333</v>
      </c>
      <c r="H76" s="35">
        <f>'Nilai Perusahaan (Y)'!J76</f>
        <v>1.0679924939584517</v>
      </c>
      <c r="I76" s="35">
        <f>'GCG (Z)'!G76</f>
        <v>28.571428571428569</v>
      </c>
      <c r="J76" s="33">
        <f t="shared" si="3"/>
        <v>10.256410256410255</v>
      </c>
      <c r="K76" s="33">
        <f t="shared" si="4"/>
        <v>114.28571428571428</v>
      </c>
      <c r="L76" s="33">
        <f t="shared" si="5"/>
        <v>99.019482034706655</v>
      </c>
    </row>
    <row r="77" spans="1:12" x14ac:dyDescent="0.2">
      <c r="A77" s="156">
        <v>26</v>
      </c>
      <c r="B77" s="156" t="s">
        <v>3</v>
      </c>
      <c r="C77" s="157" t="s">
        <v>4</v>
      </c>
      <c r="D77" s="52">
        <v>2021</v>
      </c>
      <c r="E77" s="53">
        <f>'Sustainability Report (X1)'!G77</f>
        <v>0.30769230769230771</v>
      </c>
      <c r="F77" s="53">
        <f>'Green Accounting (X2)'!F77</f>
        <v>3</v>
      </c>
      <c r="G77" s="54">
        <f>'Intellectual Capital (X3)'!N77</f>
        <v>15.114200753435412</v>
      </c>
      <c r="H77" s="53">
        <f>'Nilai Perusahaan (Y)'!J77</f>
        <v>0.91999687492229776</v>
      </c>
      <c r="I77" s="53">
        <f>'GCG (Z)'!G77</f>
        <v>50</v>
      </c>
      <c r="J77" s="63">
        <f t="shared" si="3"/>
        <v>15.384615384615385</v>
      </c>
      <c r="K77" s="63">
        <f t="shared" si="4"/>
        <v>150</v>
      </c>
      <c r="L77" s="63">
        <f t="shared" si="5"/>
        <v>755.71003767177058</v>
      </c>
    </row>
    <row r="78" spans="1:12" x14ac:dyDescent="0.2">
      <c r="A78" s="156"/>
      <c r="B78" s="156"/>
      <c r="C78" s="157"/>
      <c r="D78" s="52">
        <v>2022</v>
      </c>
      <c r="E78" s="53">
        <f>'Sustainability Report (X1)'!G78</f>
        <v>0.25641025641025639</v>
      </c>
      <c r="F78" s="53">
        <f>'Green Accounting (X2)'!F78</f>
        <v>3</v>
      </c>
      <c r="G78" s="54">
        <f>'Intellectual Capital (X3)'!N78</f>
        <v>14.641429343706607</v>
      </c>
      <c r="H78" s="53">
        <f>'Nilai Perusahaan (Y)'!J78</f>
        <v>0.98104988750519051</v>
      </c>
      <c r="I78" s="53">
        <f>'GCG (Z)'!G78</f>
        <v>50</v>
      </c>
      <c r="J78" s="63">
        <f t="shared" si="3"/>
        <v>12.820512820512819</v>
      </c>
      <c r="K78" s="63">
        <f t="shared" si="4"/>
        <v>150</v>
      </c>
      <c r="L78" s="63">
        <f t="shared" si="5"/>
        <v>732.07146718533033</v>
      </c>
    </row>
    <row r="79" spans="1:12" x14ac:dyDescent="0.2">
      <c r="A79" s="156"/>
      <c r="B79" s="156"/>
      <c r="C79" s="157"/>
      <c r="D79" s="52">
        <v>2023</v>
      </c>
      <c r="E79" s="53">
        <f>'Sustainability Report (X1)'!G79</f>
        <v>0.26495726495726496</v>
      </c>
      <c r="F79" s="53">
        <f>'Green Accounting (X2)'!F79</f>
        <v>3</v>
      </c>
      <c r="G79" s="54">
        <f>'Intellectual Capital (X3)'!N79</f>
        <v>11.638209444593603</v>
      </c>
      <c r="H79" s="53">
        <f>'Nilai Perusahaan (Y)'!J79</f>
        <v>0.92992877061852053</v>
      </c>
      <c r="I79" s="53">
        <f>'GCG (Z)'!G79</f>
        <v>50</v>
      </c>
      <c r="J79" s="63">
        <f t="shared" si="3"/>
        <v>13.247863247863249</v>
      </c>
      <c r="K79" s="63">
        <f t="shared" si="4"/>
        <v>150</v>
      </c>
      <c r="L79" s="63">
        <f t="shared" si="5"/>
        <v>581.91047222968018</v>
      </c>
    </row>
    <row r="80" spans="1:12" x14ac:dyDescent="0.2">
      <c r="A80" s="162">
        <v>27</v>
      </c>
      <c r="B80" s="162" t="s">
        <v>5</v>
      </c>
      <c r="C80" s="163" t="s">
        <v>6</v>
      </c>
      <c r="D80" s="49">
        <v>2021</v>
      </c>
      <c r="E80" s="50">
        <f>'Sustainability Report (X1)'!G80</f>
        <v>0.21367521367521367</v>
      </c>
      <c r="F80" s="50">
        <f>'Green Accounting (X2)'!F80</f>
        <v>3</v>
      </c>
      <c r="G80" s="51">
        <f>'Intellectual Capital (X3)'!N80</f>
        <v>21.837331637840826</v>
      </c>
      <c r="H80" s="50">
        <f>'Nilai Perusahaan (Y)'!J80</f>
        <v>1.0771088761813046</v>
      </c>
      <c r="I80" s="50">
        <f>'GCG (Z)'!G80</f>
        <v>40</v>
      </c>
      <c r="J80" s="66">
        <f t="shared" si="3"/>
        <v>8.5470085470085468</v>
      </c>
      <c r="K80" s="66">
        <f t="shared" si="4"/>
        <v>120</v>
      </c>
      <c r="L80" s="66">
        <f t="shared" si="5"/>
        <v>873.49326551363311</v>
      </c>
    </row>
    <row r="81" spans="1:12" x14ac:dyDescent="0.2">
      <c r="A81" s="162"/>
      <c r="B81" s="162"/>
      <c r="C81" s="163"/>
      <c r="D81" s="49">
        <v>2022</v>
      </c>
      <c r="E81" s="50">
        <f>'Sustainability Report (X1)'!G81</f>
        <v>0.23931623931623933</v>
      </c>
      <c r="F81" s="50">
        <f>'Green Accounting (X2)'!F81</f>
        <v>3</v>
      </c>
      <c r="G81" s="51">
        <f>'Intellectual Capital (X3)'!N81</f>
        <v>49.965749662144795</v>
      </c>
      <c r="H81" s="50">
        <f>'Nilai Perusahaan (Y)'!J81</f>
        <v>1.1281581838159758</v>
      </c>
      <c r="I81" s="50">
        <f>'GCG (Z)'!G81</f>
        <v>40</v>
      </c>
      <c r="J81" s="66">
        <f t="shared" si="3"/>
        <v>9.5726495726495724</v>
      </c>
      <c r="K81" s="66">
        <f t="shared" si="4"/>
        <v>120</v>
      </c>
      <c r="L81" s="66">
        <f t="shared" si="5"/>
        <v>1998.6299864857917</v>
      </c>
    </row>
    <row r="82" spans="1:12" x14ac:dyDescent="0.2">
      <c r="A82" s="162"/>
      <c r="B82" s="162"/>
      <c r="C82" s="163"/>
      <c r="D82" s="49">
        <v>2023</v>
      </c>
      <c r="E82" s="50">
        <f>'Sustainability Report (X1)'!G82</f>
        <v>0.23076923076923078</v>
      </c>
      <c r="F82" s="50">
        <f>'Green Accounting (X2)'!F82</f>
        <v>3</v>
      </c>
      <c r="G82" s="51">
        <f>'Intellectual Capital (X3)'!N82</f>
        <v>20.503370264425449</v>
      </c>
      <c r="H82" s="50">
        <f>'Nilai Perusahaan (Y)'!J82</f>
        <v>0.7645819727445583</v>
      </c>
      <c r="I82" s="50">
        <f>'GCG (Z)'!G82</f>
        <v>40</v>
      </c>
      <c r="J82" s="66">
        <f t="shared" si="3"/>
        <v>9.2307692307692317</v>
      </c>
      <c r="K82" s="66">
        <f t="shared" si="4"/>
        <v>120</v>
      </c>
      <c r="L82" s="66">
        <f t="shared" si="5"/>
        <v>820.13481057701802</v>
      </c>
    </row>
    <row r="83" spans="1:12" x14ac:dyDescent="0.2">
      <c r="A83" s="164">
        <v>28</v>
      </c>
      <c r="B83" s="164" t="s">
        <v>7</v>
      </c>
      <c r="C83" s="165" t="s">
        <v>8</v>
      </c>
      <c r="D83" s="43">
        <v>2021</v>
      </c>
      <c r="E83" s="44">
        <f>'Sustainability Report (X1)'!G83</f>
        <v>0.37606837606837606</v>
      </c>
      <c r="F83" s="44">
        <f>'Green Accounting (X2)'!F83</f>
        <v>3</v>
      </c>
      <c r="G83" s="45">
        <f>'Intellectual Capital (X3)'!N83</f>
        <v>4.3241670004766748</v>
      </c>
      <c r="H83" s="44">
        <f>'Nilai Perusahaan (Y)'!J83</f>
        <v>1.2212566534887193</v>
      </c>
      <c r="I83" s="44">
        <f>'GCG (Z)'!G83</f>
        <v>33.333333333333329</v>
      </c>
      <c r="J83" s="81">
        <f t="shared" si="3"/>
        <v>12.535612535612534</v>
      </c>
      <c r="K83" s="81">
        <f t="shared" si="4"/>
        <v>99.999999999999986</v>
      </c>
      <c r="L83" s="81">
        <f t="shared" si="5"/>
        <v>144.13890001588913</v>
      </c>
    </row>
    <row r="84" spans="1:12" x14ac:dyDescent="0.2">
      <c r="A84" s="164"/>
      <c r="B84" s="164"/>
      <c r="C84" s="165"/>
      <c r="D84" s="43">
        <v>2022</v>
      </c>
      <c r="E84" s="44">
        <f>'Sustainability Report (X1)'!G84</f>
        <v>0.36752136752136755</v>
      </c>
      <c r="F84" s="44">
        <f>'Green Accounting (X2)'!F84</f>
        <v>3</v>
      </c>
      <c r="G84" s="45">
        <f>'Intellectual Capital (X3)'!N84</f>
        <v>6.9322287292962725</v>
      </c>
      <c r="H84" s="44">
        <f>'Nilai Perusahaan (Y)'!J84</f>
        <v>1.5498112833319795</v>
      </c>
      <c r="I84" s="44">
        <f>'GCG (Z)'!G84</f>
        <v>33.333333333333329</v>
      </c>
      <c r="J84" s="81">
        <f t="shared" si="3"/>
        <v>12.250712250712249</v>
      </c>
      <c r="K84" s="81">
        <f t="shared" si="4"/>
        <v>99.999999999999986</v>
      </c>
      <c r="L84" s="81">
        <f t="shared" si="5"/>
        <v>231.07429097654239</v>
      </c>
    </row>
    <row r="85" spans="1:12" x14ac:dyDescent="0.2">
      <c r="A85" s="164"/>
      <c r="B85" s="164"/>
      <c r="C85" s="165"/>
      <c r="D85" s="43">
        <v>2023</v>
      </c>
      <c r="E85" s="44">
        <f>'Sustainability Report (X1)'!G85</f>
        <v>0.5641025641025641</v>
      </c>
      <c r="F85" s="44">
        <f>'Green Accounting (X2)'!F85</f>
        <v>3</v>
      </c>
      <c r="G85" s="45">
        <f>'Intellectual Capital (X3)'!N85</f>
        <v>8.09905447411907</v>
      </c>
      <c r="H85" s="44">
        <f>'Nilai Perusahaan (Y)'!J85</f>
        <v>1.5144806286895647</v>
      </c>
      <c r="I85" s="44">
        <f>'GCG (Z)'!G85</f>
        <v>33.333333333333329</v>
      </c>
      <c r="J85" s="81">
        <f t="shared" si="3"/>
        <v>18.803418803418801</v>
      </c>
      <c r="K85" s="81">
        <f t="shared" si="4"/>
        <v>99.999999999999986</v>
      </c>
      <c r="L85" s="81">
        <f t="shared" si="5"/>
        <v>269.96848247063565</v>
      </c>
    </row>
    <row r="86" spans="1:12" x14ac:dyDescent="0.2">
      <c r="A86" s="158">
        <v>29</v>
      </c>
      <c r="B86" s="158" t="s">
        <v>9</v>
      </c>
      <c r="C86" s="159" t="s">
        <v>10</v>
      </c>
      <c r="D86" s="46">
        <v>2021</v>
      </c>
      <c r="E86" s="47">
        <f>'Sustainability Report (X1)'!G86</f>
        <v>0.29059829059829062</v>
      </c>
      <c r="F86" s="47">
        <f>'Green Accounting (X2)'!F86</f>
        <v>3</v>
      </c>
      <c r="G86" s="48">
        <f>'Intellectual Capital (X3)'!N86</f>
        <v>2.2477434689133586</v>
      </c>
      <c r="H86" s="47">
        <f>'Nilai Perusahaan (Y)'!J86</f>
        <v>1.0760728366528465</v>
      </c>
      <c r="I86" s="47">
        <f>'GCG (Z)'!G86</f>
        <v>33.333333333333329</v>
      </c>
      <c r="J86" s="84">
        <f t="shared" si="3"/>
        <v>9.6866096866096854</v>
      </c>
      <c r="K86" s="84">
        <f t="shared" si="4"/>
        <v>99.999999999999986</v>
      </c>
      <c r="L86" s="84">
        <f t="shared" si="5"/>
        <v>74.924782297111946</v>
      </c>
    </row>
    <row r="87" spans="1:12" x14ac:dyDescent="0.2">
      <c r="A87" s="158"/>
      <c r="B87" s="158"/>
      <c r="C87" s="159"/>
      <c r="D87" s="46">
        <v>2022</v>
      </c>
      <c r="E87" s="47">
        <f>'Sustainability Report (X1)'!G87</f>
        <v>0.29059829059829062</v>
      </c>
      <c r="F87" s="47">
        <f>'Green Accounting (X2)'!F87</f>
        <v>3</v>
      </c>
      <c r="G87" s="48">
        <f>'Intellectual Capital (X3)'!N87</f>
        <v>2.1111394938372032</v>
      </c>
      <c r="H87" s="47">
        <f>'Nilai Perusahaan (Y)'!J87</f>
        <v>0.87319019535066644</v>
      </c>
      <c r="I87" s="47">
        <f>'GCG (Z)'!G87</f>
        <v>33.333333333333329</v>
      </c>
      <c r="J87" s="84">
        <f t="shared" si="3"/>
        <v>9.6866096866096854</v>
      </c>
      <c r="K87" s="84">
        <f t="shared" si="4"/>
        <v>99.999999999999986</v>
      </c>
      <c r="L87" s="84">
        <f t="shared" si="5"/>
        <v>70.371316461240099</v>
      </c>
    </row>
    <row r="88" spans="1:12" x14ac:dyDescent="0.2">
      <c r="A88" s="158"/>
      <c r="B88" s="158"/>
      <c r="C88" s="159"/>
      <c r="D88" s="46">
        <v>2023</v>
      </c>
      <c r="E88" s="47">
        <f>'Sustainability Report (X1)'!G88</f>
        <v>0.34188034188034189</v>
      </c>
      <c r="F88" s="47">
        <f>'Green Accounting (X2)'!F88</f>
        <v>3</v>
      </c>
      <c r="G88" s="48">
        <f>'Intellectual Capital (X3)'!N88</f>
        <v>1.8835782704169675</v>
      </c>
      <c r="H88" s="47">
        <f>'Nilai Perusahaan (Y)'!J88</f>
        <v>0.86686332995514825</v>
      </c>
      <c r="I88" s="47">
        <f>'GCG (Z)'!G88</f>
        <v>33.333333333333329</v>
      </c>
      <c r="J88" s="84">
        <f t="shared" si="3"/>
        <v>11.396011396011394</v>
      </c>
      <c r="K88" s="84">
        <f t="shared" si="4"/>
        <v>99.999999999999986</v>
      </c>
      <c r="L88" s="84">
        <f t="shared" si="5"/>
        <v>62.785942347232236</v>
      </c>
    </row>
    <row r="89" spans="1:12" x14ac:dyDescent="0.2">
      <c r="A89" s="160">
        <v>30</v>
      </c>
      <c r="B89" s="160" t="s">
        <v>11</v>
      </c>
      <c r="C89" s="161" t="s">
        <v>12</v>
      </c>
      <c r="D89" s="36">
        <v>2021</v>
      </c>
      <c r="E89" s="35">
        <f>'Sustainability Report (X1)'!G89</f>
        <v>0.29059829059829062</v>
      </c>
      <c r="F89" s="35">
        <f>'Green Accounting (X2)'!F89</f>
        <v>3</v>
      </c>
      <c r="G89" s="42">
        <f>'Intellectual Capital (X3)'!N89</f>
        <v>6.2748869664714437</v>
      </c>
      <c r="H89" s="35">
        <f>'Nilai Perusahaan (Y)'!J89</f>
        <v>8.0813427002164548</v>
      </c>
      <c r="I89" s="35">
        <f>'GCG (Z)'!G89</f>
        <v>33.333333333333329</v>
      </c>
      <c r="J89" s="33">
        <f t="shared" si="3"/>
        <v>9.6866096866096854</v>
      </c>
      <c r="K89" s="33">
        <f t="shared" si="4"/>
        <v>99.999999999999986</v>
      </c>
      <c r="L89" s="33">
        <f t="shared" si="5"/>
        <v>209.16289888238143</v>
      </c>
    </row>
    <row r="90" spans="1:12" x14ac:dyDescent="0.2">
      <c r="A90" s="160"/>
      <c r="B90" s="160"/>
      <c r="C90" s="161"/>
      <c r="D90" s="36">
        <v>2022</v>
      </c>
      <c r="E90" s="35">
        <f>'Sustainability Report (X1)'!G90</f>
        <v>0.27350427350427353</v>
      </c>
      <c r="F90" s="35">
        <f>'Green Accounting (X2)'!F90</f>
        <v>3</v>
      </c>
      <c r="G90" s="42">
        <f>'Intellectual Capital (X3)'!N90</f>
        <v>3.6177802454922667</v>
      </c>
      <c r="H90" s="35">
        <f>'Nilai Perusahaan (Y)'!J90</f>
        <v>1.2025367997832035</v>
      </c>
      <c r="I90" s="35">
        <f>'GCG (Z)'!G90</f>
        <v>33.333333333333329</v>
      </c>
      <c r="J90" s="33">
        <f t="shared" si="3"/>
        <v>9.116809116809117</v>
      </c>
      <c r="K90" s="33">
        <f t="shared" si="4"/>
        <v>99.999999999999986</v>
      </c>
      <c r="L90" s="33">
        <f t="shared" si="5"/>
        <v>120.59267484974221</v>
      </c>
    </row>
    <row r="91" spans="1:12" x14ac:dyDescent="0.2">
      <c r="A91" s="160"/>
      <c r="B91" s="160"/>
      <c r="C91" s="161"/>
      <c r="D91" s="36">
        <v>2023</v>
      </c>
      <c r="E91" s="35">
        <f>'Sustainability Report (X1)'!G91</f>
        <v>0.31623931623931623</v>
      </c>
      <c r="F91" s="35">
        <f>'Green Accounting (X2)'!F91</f>
        <v>3</v>
      </c>
      <c r="G91" s="42">
        <f>'Intellectual Capital (X3)'!N91</f>
        <v>4.2718381444761917</v>
      </c>
      <c r="H91" s="35">
        <f>'Nilai Perusahaan (Y)'!J91</f>
        <v>1.0278632179051241</v>
      </c>
      <c r="I91" s="35">
        <f>'GCG (Z)'!G91</f>
        <v>33.333333333333329</v>
      </c>
      <c r="J91" s="33">
        <f t="shared" si="3"/>
        <v>10.541310541310539</v>
      </c>
      <c r="K91" s="33">
        <f t="shared" si="4"/>
        <v>99.999999999999986</v>
      </c>
      <c r="L91" s="33">
        <f t="shared" si="5"/>
        <v>142.39460481587304</v>
      </c>
    </row>
    <row r="92" spans="1:12" x14ac:dyDescent="0.2">
      <c r="A92" s="156">
        <v>31</v>
      </c>
      <c r="B92" s="156" t="s">
        <v>13</v>
      </c>
      <c r="C92" s="157" t="s">
        <v>14</v>
      </c>
      <c r="D92" s="52">
        <v>2021</v>
      </c>
      <c r="E92" s="53">
        <f>'Sustainability Report (X1)'!G92</f>
        <v>0.40170940170940173</v>
      </c>
      <c r="F92" s="53">
        <f>'Green Accounting (X2)'!F92</f>
        <v>3</v>
      </c>
      <c r="G92" s="54">
        <f>'Intellectual Capital (X3)'!N92</f>
        <v>14.324995160454339</v>
      </c>
      <c r="H92" s="53">
        <f>'Nilai Perusahaan (Y)'!J92</f>
        <v>0.73888381365411226</v>
      </c>
      <c r="I92" s="53">
        <f>'GCG (Z)'!G92</f>
        <v>33.333333333333329</v>
      </c>
      <c r="J92" s="63">
        <f t="shared" si="3"/>
        <v>13.39031339031339</v>
      </c>
      <c r="K92" s="63">
        <f t="shared" si="4"/>
        <v>99.999999999999986</v>
      </c>
      <c r="L92" s="63">
        <f t="shared" si="5"/>
        <v>477.49983868181124</v>
      </c>
    </row>
    <row r="93" spans="1:12" x14ac:dyDescent="0.2">
      <c r="A93" s="156"/>
      <c r="B93" s="156"/>
      <c r="C93" s="157"/>
      <c r="D93" s="52">
        <v>2022</v>
      </c>
      <c r="E93" s="53">
        <f>'Sustainability Report (X1)'!G93</f>
        <v>0.58974358974358976</v>
      </c>
      <c r="F93" s="53">
        <f>'Green Accounting (X2)'!F93</f>
        <v>3</v>
      </c>
      <c r="G93" s="54">
        <f>'Intellectual Capital (X3)'!N93</f>
        <v>5.7755999269809486</v>
      </c>
      <c r="H93" s="53">
        <f>'Nilai Perusahaan (Y)'!J93</f>
        <v>1.0783681068695503</v>
      </c>
      <c r="I93" s="53">
        <f>'GCG (Z)'!G93</f>
        <v>33.333333333333329</v>
      </c>
      <c r="J93" s="63">
        <f t="shared" si="3"/>
        <v>19.658119658119656</v>
      </c>
      <c r="K93" s="63">
        <f t="shared" si="4"/>
        <v>99.999999999999986</v>
      </c>
      <c r="L93" s="63">
        <f t="shared" si="5"/>
        <v>192.51999756603161</v>
      </c>
    </row>
    <row r="94" spans="1:12" x14ac:dyDescent="0.2">
      <c r="A94" s="156"/>
      <c r="B94" s="156"/>
      <c r="C94" s="157"/>
      <c r="D94" s="52">
        <v>2023</v>
      </c>
      <c r="E94" s="53">
        <f>'Sustainability Report (X1)'!G94</f>
        <v>0.3504273504273504</v>
      </c>
      <c r="F94" s="53">
        <f>'Green Accounting (X2)'!F94</f>
        <v>3</v>
      </c>
      <c r="G94" s="54">
        <f>'Intellectual Capital (X3)'!N94</f>
        <v>18.435527904925582</v>
      </c>
      <c r="H94" s="53">
        <f>'Nilai Perusahaan (Y)'!J94</f>
        <v>0.9206840886849208</v>
      </c>
      <c r="I94" s="53">
        <f>'GCG (Z)'!G94</f>
        <v>33.333333333333329</v>
      </c>
      <c r="J94" s="63">
        <f t="shared" si="3"/>
        <v>11.680911680911679</v>
      </c>
      <c r="K94" s="63">
        <f t="shared" si="4"/>
        <v>99.999999999999986</v>
      </c>
      <c r="L94" s="63">
        <f t="shared" si="5"/>
        <v>614.51759683085265</v>
      </c>
    </row>
    <row r="95" spans="1:12" x14ac:dyDescent="0.2">
      <c r="A95" s="162">
        <v>32</v>
      </c>
      <c r="B95" s="162" t="s">
        <v>15</v>
      </c>
      <c r="C95" s="163" t="s">
        <v>16</v>
      </c>
      <c r="D95" s="49">
        <v>2021</v>
      </c>
      <c r="E95" s="50">
        <f>'Sustainability Report (X1)'!G95</f>
        <v>0.24786324786324787</v>
      </c>
      <c r="F95" s="50">
        <f>'Green Accounting (X2)'!F95</f>
        <v>3</v>
      </c>
      <c r="G95" s="51">
        <f>'Intellectual Capital (X3)'!N95</f>
        <v>21.76628029158735</v>
      </c>
      <c r="H95" s="50">
        <f>'Nilai Perusahaan (Y)'!J95</f>
        <v>2.1424220459665602</v>
      </c>
      <c r="I95" s="50">
        <f>'GCG (Z)'!G95</f>
        <v>33.333333333333329</v>
      </c>
      <c r="J95" s="66">
        <f t="shared" si="3"/>
        <v>8.2621082621082618</v>
      </c>
      <c r="K95" s="66">
        <f t="shared" si="4"/>
        <v>99.999999999999986</v>
      </c>
      <c r="L95" s="66">
        <f t="shared" si="5"/>
        <v>725.54267638624492</v>
      </c>
    </row>
    <row r="96" spans="1:12" x14ac:dyDescent="0.2">
      <c r="A96" s="162"/>
      <c r="B96" s="162"/>
      <c r="C96" s="163"/>
      <c r="D96" s="49">
        <v>2022</v>
      </c>
      <c r="E96" s="50">
        <f>'Sustainability Report (X1)'!G96</f>
        <v>0.29059829059829062</v>
      </c>
      <c r="F96" s="50">
        <f>'Green Accounting (X2)'!F96</f>
        <v>3</v>
      </c>
      <c r="G96" s="51">
        <f>'Intellectual Capital (X3)'!N96</f>
        <v>25.516551010836462</v>
      </c>
      <c r="H96" s="50">
        <f>'Nilai Perusahaan (Y)'!J96</f>
        <v>2.2569399934799903</v>
      </c>
      <c r="I96" s="50">
        <f>'GCG (Z)'!G96</f>
        <v>33.333333333333329</v>
      </c>
      <c r="J96" s="66">
        <f t="shared" si="3"/>
        <v>9.6866096866096854</v>
      </c>
      <c r="K96" s="66">
        <f t="shared" si="4"/>
        <v>99.999999999999986</v>
      </c>
      <c r="L96" s="66">
        <f t="shared" si="5"/>
        <v>850.55170036121524</v>
      </c>
    </row>
    <row r="97" spans="1:12" x14ac:dyDescent="0.2">
      <c r="A97" s="162"/>
      <c r="B97" s="162"/>
      <c r="C97" s="163"/>
      <c r="D97" s="49">
        <v>2023</v>
      </c>
      <c r="E97" s="50">
        <f>'Sustainability Report (X1)'!G97</f>
        <v>0.24786324786324787</v>
      </c>
      <c r="F97" s="50">
        <f>'Green Accounting (X2)'!F97</f>
        <v>3</v>
      </c>
      <c r="G97" s="51">
        <f>'Intellectual Capital (X3)'!N97</f>
        <v>19.151301559644047</v>
      </c>
      <c r="H97" s="50">
        <f>'Nilai Perusahaan (Y)'!J97</f>
        <v>2.0119621453571681</v>
      </c>
      <c r="I97" s="50">
        <f>'GCG (Z)'!G97</f>
        <v>33.333333333333329</v>
      </c>
      <c r="J97" s="66">
        <f t="shared" si="3"/>
        <v>8.2621082621082618</v>
      </c>
      <c r="K97" s="66">
        <f t="shared" si="4"/>
        <v>99.999999999999986</v>
      </c>
      <c r="L97" s="66">
        <f t="shared" si="5"/>
        <v>638.37671865480149</v>
      </c>
    </row>
    <row r="98" spans="1:12" x14ac:dyDescent="0.2">
      <c r="A98" s="164">
        <v>33</v>
      </c>
      <c r="B98" s="164" t="s">
        <v>17</v>
      </c>
      <c r="C98" s="165" t="s">
        <v>18</v>
      </c>
      <c r="D98" s="43">
        <v>2021</v>
      </c>
      <c r="E98" s="44">
        <f>'Sustainability Report (X1)'!G98</f>
        <v>0.26495726495726496</v>
      </c>
      <c r="F98" s="44">
        <f>'Green Accounting (X2)'!F98</f>
        <v>3</v>
      </c>
      <c r="G98" s="45">
        <f>'Intellectual Capital (X3)'!N98</f>
        <v>3.0016980123840704</v>
      </c>
      <c r="H98" s="44">
        <f>'Nilai Perusahaan (Y)'!J98</f>
        <v>1.1874876160624561</v>
      </c>
      <c r="I98" s="44">
        <f>'GCG (Z)'!G98</f>
        <v>33.333333333333329</v>
      </c>
      <c r="J98" s="81">
        <f t="shared" si="3"/>
        <v>8.8319088319088301</v>
      </c>
      <c r="K98" s="81">
        <f t="shared" si="4"/>
        <v>99.999999999999986</v>
      </c>
      <c r="L98" s="81">
        <f t="shared" si="5"/>
        <v>100.05660041280234</v>
      </c>
    </row>
    <row r="99" spans="1:12" x14ac:dyDescent="0.2">
      <c r="A99" s="164"/>
      <c r="B99" s="164"/>
      <c r="C99" s="165"/>
      <c r="D99" s="43">
        <v>2022</v>
      </c>
      <c r="E99" s="44">
        <f>'Sustainability Report (X1)'!G99</f>
        <v>0.30769230769230771</v>
      </c>
      <c r="F99" s="44">
        <f>'Green Accounting (X2)'!F99</f>
        <v>3</v>
      </c>
      <c r="G99" s="45">
        <f>'Intellectual Capital (X3)'!N99</f>
        <v>2.3156212703978083</v>
      </c>
      <c r="H99" s="44">
        <f>'Nilai Perusahaan (Y)'!J99</f>
        <v>1.1114778470205613</v>
      </c>
      <c r="I99" s="44">
        <f>'GCG (Z)'!G99</f>
        <v>33.333333333333329</v>
      </c>
      <c r="J99" s="81">
        <f t="shared" si="3"/>
        <v>10.256410256410255</v>
      </c>
      <c r="K99" s="81">
        <f t="shared" si="4"/>
        <v>99.999999999999986</v>
      </c>
      <c r="L99" s="81">
        <f t="shared" si="5"/>
        <v>77.18737567992693</v>
      </c>
    </row>
    <row r="100" spans="1:12" x14ac:dyDescent="0.2">
      <c r="A100" s="164"/>
      <c r="B100" s="164"/>
      <c r="C100" s="165"/>
      <c r="D100" s="43">
        <v>2023</v>
      </c>
      <c r="E100" s="44">
        <f>'Sustainability Report (X1)'!G100</f>
        <v>0.24786324786324787</v>
      </c>
      <c r="F100" s="44">
        <f>'Green Accounting (X2)'!F100</f>
        <v>3</v>
      </c>
      <c r="G100" s="45">
        <f>'Intellectual Capital (X3)'!N100</f>
        <v>6.4008413599358907</v>
      </c>
      <c r="H100" s="44">
        <f>'Nilai Perusahaan (Y)'!J100</f>
        <v>0.98399311013836144</v>
      </c>
      <c r="I100" s="44">
        <f>'GCG (Z)'!G100</f>
        <v>33.333333333333329</v>
      </c>
      <c r="J100" s="81">
        <f t="shared" si="3"/>
        <v>8.2621082621082618</v>
      </c>
      <c r="K100" s="81">
        <f t="shared" si="4"/>
        <v>99.999999999999986</v>
      </c>
      <c r="L100" s="81">
        <f t="shared" si="5"/>
        <v>213.36137866452967</v>
      </c>
    </row>
    <row r="101" spans="1:12" x14ac:dyDescent="0.2">
      <c r="A101" s="158">
        <v>34</v>
      </c>
      <c r="B101" s="158" t="s">
        <v>19</v>
      </c>
      <c r="C101" s="159" t="s">
        <v>20</v>
      </c>
      <c r="D101" s="46">
        <v>2021</v>
      </c>
      <c r="E101" s="47">
        <f>'Sustainability Report (X1)'!G101</f>
        <v>0.53846153846153844</v>
      </c>
      <c r="F101" s="47">
        <f>'Green Accounting (X2)'!F101</f>
        <v>3</v>
      </c>
      <c r="G101" s="48">
        <f>'Intellectual Capital (X3)'!N101</f>
        <v>12.840250653115064</v>
      </c>
      <c r="H101" s="47">
        <f>'Nilai Perusahaan (Y)'!J101</f>
        <v>0.92951479260487524</v>
      </c>
      <c r="I101" s="47">
        <f>'GCG (Z)'!G101</f>
        <v>50</v>
      </c>
      <c r="J101" s="84">
        <f t="shared" si="3"/>
        <v>26.923076923076923</v>
      </c>
      <c r="K101" s="84">
        <f t="shared" si="4"/>
        <v>150</v>
      </c>
      <c r="L101" s="84">
        <f t="shared" si="5"/>
        <v>642.01253265575315</v>
      </c>
    </row>
    <row r="102" spans="1:12" x14ac:dyDescent="0.2">
      <c r="A102" s="158"/>
      <c r="B102" s="158"/>
      <c r="C102" s="159"/>
      <c r="D102" s="46">
        <v>2022</v>
      </c>
      <c r="E102" s="47">
        <f>'Sustainability Report (X1)'!G102</f>
        <v>0.31623931623931623</v>
      </c>
      <c r="F102" s="47">
        <f>'Green Accounting (X2)'!F102</f>
        <v>3</v>
      </c>
      <c r="G102" s="48">
        <f>'Intellectual Capital (X3)'!N102</f>
        <v>17.279812972400098</v>
      </c>
      <c r="H102" s="47">
        <f>'Nilai Perusahaan (Y)'!J102</f>
        <v>1.2275144185492726</v>
      </c>
      <c r="I102" s="47">
        <f>'GCG (Z)'!G102</f>
        <v>50</v>
      </c>
      <c r="J102" s="84">
        <f t="shared" si="3"/>
        <v>15.811965811965811</v>
      </c>
      <c r="K102" s="84">
        <f t="shared" si="4"/>
        <v>150</v>
      </c>
      <c r="L102" s="84">
        <f t="shared" si="5"/>
        <v>863.99064862000489</v>
      </c>
    </row>
    <row r="103" spans="1:12" x14ac:dyDescent="0.2">
      <c r="A103" s="158"/>
      <c r="B103" s="158"/>
      <c r="C103" s="159"/>
      <c r="D103" s="46">
        <v>2023</v>
      </c>
      <c r="E103" s="47">
        <f>'Sustainability Report (X1)'!G103</f>
        <v>0.30769230769230771</v>
      </c>
      <c r="F103" s="47">
        <f>'Green Accounting (X2)'!F103</f>
        <v>3</v>
      </c>
      <c r="G103" s="48">
        <f>'Intellectual Capital (X3)'!N103</f>
        <v>5.6104020540812796</v>
      </c>
      <c r="H103" s="47">
        <f>'Nilai Perusahaan (Y)'!J103</f>
        <v>0.82742530246929114</v>
      </c>
      <c r="I103" s="47">
        <f>'GCG (Z)'!G103</f>
        <v>50</v>
      </c>
      <c r="J103" s="84">
        <f t="shared" si="3"/>
        <v>15.384615384615385</v>
      </c>
      <c r="K103" s="84">
        <f t="shared" si="4"/>
        <v>150</v>
      </c>
      <c r="L103" s="84">
        <f t="shared" si="5"/>
        <v>280.52010270406396</v>
      </c>
    </row>
    <row r="104" spans="1:12" x14ac:dyDescent="0.2">
      <c r="A104" s="160">
        <v>35</v>
      </c>
      <c r="B104" s="160" t="s">
        <v>21</v>
      </c>
      <c r="C104" s="161" t="s">
        <v>22</v>
      </c>
      <c r="D104" s="36">
        <v>2021</v>
      </c>
      <c r="E104" s="35">
        <f>'Sustainability Report (X1)'!G104</f>
        <v>0.28205128205128205</v>
      </c>
      <c r="F104" s="35">
        <f>'Green Accounting (X2)'!F104</f>
        <v>3</v>
      </c>
      <c r="G104" s="42">
        <f>'Intellectual Capital (X3)'!N104</f>
        <v>24.832616098733908</v>
      </c>
      <c r="H104" s="35">
        <f>'Nilai Perusahaan (Y)'!J104</f>
        <v>2.8260300413400099</v>
      </c>
      <c r="I104" s="35">
        <f>'GCG (Z)'!G104</f>
        <v>40</v>
      </c>
      <c r="J104" s="33">
        <f t="shared" si="3"/>
        <v>11.282051282051281</v>
      </c>
      <c r="K104" s="33">
        <f t="shared" si="4"/>
        <v>120</v>
      </c>
      <c r="L104" s="33">
        <f t="shared" si="5"/>
        <v>993.30464394935632</v>
      </c>
    </row>
    <row r="105" spans="1:12" x14ac:dyDescent="0.2">
      <c r="A105" s="160"/>
      <c r="B105" s="160"/>
      <c r="C105" s="161"/>
      <c r="D105" s="36">
        <v>2022</v>
      </c>
      <c r="E105" s="35">
        <f>'Sustainability Report (X1)'!G105</f>
        <v>0.25641025641025639</v>
      </c>
      <c r="F105" s="35">
        <f>'Green Accounting (X2)'!F105</f>
        <v>3</v>
      </c>
      <c r="G105" s="42">
        <f>'Intellectual Capital (X3)'!N105</f>
        <v>25.202290044383968</v>
      </c>
      <c r="H105" s="35">
        <f>'Nilai Perusahaan (Y)'!J105</f>
        <v>1.6337754538634952</v>
      </c>
      <c r="I105" s="35">
        <f>'GCG (Z)'!G105</f>
        <v>40</v>
      </c>
      <c r="J105" s="33">
        <f t="shared" si="3"/>
        <v>10.256410256410255</v>
      </c>
      <c r="K105" s="33">
        <f t="shared" si="4"/>
        <v>120</v>
      </c>
      <c r="L105" s="33">
        <f t="shared" si="5"/>
        <v>1008.0916017753588</v>
      </c>
    </row>
    <row r="106" spans="1:12" x14ac:dyDescent="0.2">
      <c r="A106" s="160"/>
      <c r="B106" s="160"/>
      <c r="C106" s="161"/>
      <c r="D106" s="36">
        <v>2023</v>
      </c>
      <c r="E106" s="35">
        <f>'Sustainability Report (X1)'!G106</f>
        <v>0.25641025641025639</v>
      </c>
      <c r="F106" s="35">
        <f>'Green Accounting (X2)'!F106</f>
        <v>3</v>
      </c>
      <c r="G106" s="42">
        <f>'Intellectual Capital (X3)'!N106</f>
        <v>11.4865503809585</v>
      </c>
      <c r="H106" s="35">
        <f>'Nilai Perusahaan (Y)'!J106</f>
        <v>1.6760525866124369</v>
      </c>
      <c r="I106" s="35">
        <f>'GCG (Z)'!G106</f>
        <v>40</v>
      </c>
      <c r="J106" s="33">
        <f t="shared" si="3"/>
        <v>10.256410256410255</v>
      </c>
      <c r="K106" s="33">
        <f t="shared" si="4"/>
        <v>120</v>
      </c>
      <c r="L106" s="33">
        <f t="shared" si="5"/>
        <v>459.46201523833997</v>
      </c>
    </row>
    <row r="107" spans="1:12" x14ac:dyDescent="0.2">
      <c r="A107" s="156">
        <v>36</v>
      </c>
      <c r="B107" s="156" t="s">
        <v>23</v>
      </c>
      <c r="C107" s="157" t="s">
        <v>24</v>
      </c>
      <c r="D107" s="52">
        <v>2021</v>
      </c>
      <c r="E107" s="53">
        <f>'Sustainability Report (X1)'!G107</f>
        <v>0.27350427350427353</v>
      </c>
      <c r="F107" s="53">
        <f>'Green Accounting (X2)'!F107</f>
        <v>3</v>
      </c>
      <c r="G107" s="54">
        <f>'Intellectual Capital (X3)'!N107</f>
        <v>5.2689655595154967</v>
      </c>
      <c r="H107" s="53">
        <f>'Nilai Perusahaan (Y)'!J107</f>
        <v>2.3859490975922069</v>
      </c>
      <c r="I107" s="53">
        <f>'GCG (Z)'!G107</f>
        <v>33.333333333333329</v>
      </c>
      <c r="J107" s="63">
        <f t="shared" si="3"/>
        <v>9.116809116809117</v>
      </c>
      <c r="K107" s="63">
        <f t="shared" si="4"/>
        <v>99.999999999999986</v>
      </c>
      <c r="L107" s="63">
        <f t="shared" si="5"/>
        <v>175.6321853171832</v>
      </c>
    </row>
    <row r="108" spans="1:12" x14ac:dyDescent="0.2">
      <c r="A108" s="156"/>
      <c r="B108" s="156"/>
      <c r="C108" s="157"/>
      <c r="D108" s="52">
        <v>2022</v>
      </c>
      <c r="E108" s="53">
        <f>'Sustainability Report (X1)'!G108</f>
        <v>0.21367521367521367</v>
      </c>
      <c r="F108" s="53">
        <f>'Green Accounting (X2)'!F108</f>
        <v>3</v>
      </c>
      <c r="G108" s="54">
        <f>'Intellectual Capital (X3)'!N108</f>
        <v>3.1357035545261756</v>
      </c>
      <c r="H108" s="53">
        <f>'Nilai Perusahaan (Y)'!J108</f>
        <v>2.9127816409352301</v>
      </c>
      <c r="I108" s="53">
        <f>'GCG (Z)'!G108</f>
        <v>33.333333333333329</v>
      </c>
      <c r="J108" s="63">
        <f t="shared" si="3"/>
        <v>7.1225071225071215</v>
      </c>
      <c r="K108" s="63">
        <f t="shared" si="4"/>
        <v>99.999999999999986</v>
      </c>
      <c r="L108" s="63">
        <f t="shared" si="5"/>
        <v>104.52345181753917</v>
      </c>
    </row>
    <row r="109" spans="1:12" x14ac:dyDescent="0.2">
      <c r="A109" s="156"/>
      <c r="B109" s="156"/>
      <c r="C109" s="157"/>
      <c r="D109" s="52">
        <v>2023</v>
      </c>
      <c r="E109" s="53">
        <f>'Sustainability Report (X1)'!G109</f>
        <v>0.25641025641025639</v>
      </c>
      <c r="F109" s="53">
        <f>'Green Accounting (X2)'!F109</f>
        <v>3</v>
      </c>
      <c r="G109" s="54">
        <f>'Intellectual Capital (X3)'!N109</f>
        <v>2.4546593697986832</v>
      </c>
      <c r="H109" s="53">
        <f>'Nilai Perusahaan (Y)'!J109</f>
        <v>2.8175731854551973</v>
      </c>
      <c r="I109" s="53">
        <f>'GCG (Z)'!G109</f>
        <v>33.333333333333329</v>
      </c>
      <c r="J109" s="63">
        <f t="shared" si="3"/>
        <v>8.5470085470085451</v>
      </c>
      <c r="K109" s="63">
        <f t="shared" si="4"/>
        <v>99.999999999999986</v>
      </c>
      <c r="L109" s="63">
        <f t="shared" si="5"/>
        <v>81.82197899328942</v>
      </c>
    </row>
    <row r="110" spans="1:12" x14ac:dyDescent="0.2">
      <c r="A110" s="162">
        <v>37</v>
      </c>
      <c r="B110" s="162" t="s">
        <v>25</v>
      </c>
      <c r="C110" s="163" t="s">
        <v>26</v>
      </c>
      <c r="D110" s="49">
        <v>2021</v>
      </c>
      <c r="E110" s="50">
        <f>'Sustainability Report (X1)'!G110</f>
        <v>0.31623931623931623</v>
      </c>
      <c r="F110" s="50">
        <f>'Green Accounting (X2)'!F110</f>
        <v>3</v>
      </c>
      <c r="G110" s="51">
        <f>'Intellectual Capital (X3)'!N110</f>
        <v>2.2395183609543783</v>
      </c>
      <c r="H110" s="50">
        <f>'Nilai Perusahaan (Y)'!J110</f>
        <v>0.65980835799502657</v>
      </c>
      <c r="I110" s="50">
        <f>'GCG (Z)'!G110</f>
        <v>50</v>
      </c>
      <c r="J110" s="66">
        <f t="shared" si="3"/>
        <v>15.811965811965811</v>
      </c>
      <c r="K110" s="66">
        <f t="shared" si="4"/>
        <v>150</v>
      </c>
      <c r="L110" s="66">
        <f t="shared" si="5"/>
        <v>111.97591804771892</v>
      </c>
    </row>
    <row r="111" spans="1:12" x14ac:dyDescent="0.2">
      <c r="A111" s="162"/>
      <c r="B111" s="162"/>
      <c r="C111" s="163"/>
      <c r="D111" s="49">
        <v>2022</v>
      </c>
      <c r="E111" s="50">
        <f>'Sustainability Report (X1)'!G111</f>
        <v>0.30769230769230771</v>
      </c>
      <c r="F111" s="50">
        <f>'Green Accounting (X2)'!F111</f>
        <v>3</v>
      </c>
      <c r="G111" s="51">
        <f>'Intellectual Capital (X3)'!N111</f>
        <v>0.74209491086068591</v>
      </c>
      <c r="H111" s="50">
        <f>'Nilai Perusahaan (Y)'!J111</f>
        <v>0.67202928990336297</v>
      </c>
      <c r="I111" s="50">
        <f>'GCG (Z)'!G111</f>
        <v>50</v>
      </c>
      <c r="J111" s="66">
        <f t="shared" si="3"/>
        <v>15.384615384615385</v>
      </c>
      <c r="K111" s="66">
        <f t="shared" si="4"/>
        <v>150</v>
      </c>
      <c r="L111" s="66">
        <f t="shared" si="5"/>
        <v>37.104745543034298</v>
      </c>
    </row>
    <row r="112" spans="1:12" x14ac:dyDescent="0.2">
      <c r="A112" s="162"/>
      <c r="B112" s="162"/>
      <c r="C112" s="163"/>
      <c r="D112" s="49">
        <v>2023</v>
      </c>
      <c r="E112" s="50">
        <f>'Sustainability Report (X1)'!G112</f>
        <v>0.29914529914529914</v>
      </c>
      <c r="F112" s="50">
        <f>'Green Accounting (X2)'!F112</f>
        <v>3</v>
      </c>
      <c r="G112" s="51">
        <f>'Intellectual Capital (X3)'!N112</f>
        <v>1.7948906433563689</v>
      </c>
      <c r="H112" s="50">
        <f>'Nilai Perusahaan (Y)'!J112</f>
        <v>0.75692019384163711</v>
      </c>
      <c r="I112" s="50">
        <f>'GCG (Z)'!G112</f>
        <v>50</v>
      </c>
      <c r="J112" s="66">
        <f t="shared" si="3"/>
        <v>14.957264957264957</v>
      </c>
      <c r="K112" s="66">
        <f t="shared" si="4"/>
        <v>150</v>
      </c>
      <c r="L112" s="66">
        <f t="shared" si="5"/>
        <v>89.744532167818448</v>
      </c>
    </row>
    <row r="113" spans="1:12" x14ac:dyDescent="0.2">
      <c r="A113" s="164">
        <v>38</v>
      </c>
      <c r="B113" s="164" t="s">
        <v>27</v>
      </c>
      <c r="C113" s="165" t="s">
        <v>28</v>
      </c>
      <c r="D113" s="43">
        <v>2021</v>
      </c>
      <c r="E113" s="44">
        <f>'Sustainability Report (X1)'!G113</f>
        <v>0.23076923076923078</v>
      </c>
      <c r="F113" s="44">
        <f>'Green Accounting (X2)'!F113</f>
        <v>3</v>
      </c>
      <c r="G113" s="45">
        <f>'Intellectual Capital (X3)'!N113</f>
        <v>2.7535458088343905</v>
      </c>
      <c r="H113" s="44">
        <f>'Nilai Perusahaan (Y)'!J113</f>
        <v>0.93510747613779988</v>
      </c>
      <c r="I113" s="44">
        <f>'GCG (Z)'!G113</f>
        <v>60</v>
      </c>
      <c r="J113" s="81">
        <f t="shared" si="3"/>
        <v>13.846153846153847</v>
      </c>
      <c r="K113" s="81">
        <f t="shared" si="4"/>
        <v>180</v>
      </c>
      <c r="L113" s="81">
        <f t="shared" si="5"/>
        <v>165.21274853006344</v>
      </c>
    </row>
    <row r="114" spans="1:12" x14ac:dyDescent="0.2">
      <c r="A114" s="164"/>
      <c r="B114" s="164"/>
      <c r="C114" s="165"/>
      <c r="D114" s="43">
        <v>2022</v>
      </c>
      <c r="E114" s="44">
        <f>'Sustainability Report (X1)'!G114</f>
        <v>0.23931623931623933</v>
      </c>
      <c r="F114" s="44">
        <f>'Green Accounting (X2)'!F114</f>
        <v>3</v>
      </c>
      <c r="G114" s="45">
        <f>'Intellectual Capital (X3)'!N114</f>
        <v>3.4733622979751955</v>
      </c>
      <c r="H114" s="44">
        <f>'Nilai Perusahaan (Y)'!J114</f>
        <v>0.94405010408963652</v>
      </c>
      <c r="I114" s="44">
        <f>'GCG (Z)'!G114</f>
        <v>60</v>
      </c>
      <c r="J114" s="81">
        <f t="shared" si="3"/>
        <v>14.358974358974359</v>
      </c>
      <c r="K114" s="81">
        <f t="shared" si="4"/>
        <v>180</v>
      </c>
      <c r="L114" s="81">
        <f t="shared" si="5"/>
        <v>208.40173787851174</v>
      </c>
    </row>
    <row r="115" spans="1:12" x14ac:dyDescent="0.2">
      <c r="A115" s="164"/>
      <c r="B115" s="164"/>
      <c r="C115" s="165"/>
      <c r="D115" s="43">
        <v>2023</v>
      </c>
      <c r="E115" s="44">
        <f>'Sustainability Report (X1)'!G115</f>
        <v>0.18803418803418803</v>
      </c>
      <c r="F115" s="44">
        <f>'Green Accounting (X2)'!F115</f>
        <v>3</v>
      </c>
      <c r="G115" s="45">
        <f>'Intellectual Capital (X3)'!N115</f>
        <v>6.5742785792581371</v>
      </c>
      <c r="H115" s="44">
        <f>'Nilai Perusahaan (Y)'!J115</f>
        <v>0.95969829731152523</v>
      </c>
      <c r="I115" s="44">
        <f>'GCG (Z)'!G115</f>
        <v>60</v>
      </c>
      <c r="J115" s="81">
        <f t="shared" si="3"/>
        <v>11.282051282051281</v>
      </c>
      <c r="K115" s="81">
        <f t="shared" si="4"/>
        <v>180</v>
      </c>
      <c r="L115" s="81">
        <f t="shared" si="5"/>
        <v>394.45671475548824</v>
      </c>
    </row>
    <row r="116" spans="1:12" x14ac:dyDescent="0.2">
      <c r="A116" s="158">
        <v>39</v>
      </c>
      <c r="B116" s="158" t="s">
        <v>29</v>
      </c>
      <c r="C116" s="159" t="s">
        <v>30</v>
      </c>
      <c r="D116" s="46">
        <v>2021</v>
      </c>
      <c r="E116" s="47">
        <f>'Sustainability Report (X1)'!G116</f>
        <v>0.19658119658119658</v>
      </c>
      <c r="F116" s="47">
        <f>'Green Accounting (X2)'!F116</f>
        <v>3</v>
      </c>
      <c r="G116" s="48">
        <f>'Intellectual Capital (X3)'!N116</f>
        <v>7.2526612457758093</v>
      </c>
      <c r="H116" s="47">
        <f>'Nilai Perusahaan (Y)'!J116</f>
        <v>2.2931123625444152</v>
      </c>
      <c r="I116" s="47">
        <f>'GCG (Z)'!G116</f>
        <v>25</v>
      </c>
      <c r="J116" s="84">
        <f t="shared" si="3"/>
        <v>4.9145299145299148</v>
      </c>
      <c r="K116" s="84">
        <f t="shared" si="4"/>
        <v>75</v>
      </c>
      <c r="L116" s="84">
        <f t="shared" si="5"/>
        <v>181.31653114439524</v>
      </c>
    </row>
    <row r="117" spans="1:12" x14ac:dyDescent="0.2">
      <c r="A117" s="158"/>
      <c r="B117" s="158"/>
      <c r="C117" s="159"/>
      <c r="D117" s="46">
        <v>2022</v>
      </c>
      <c r="E117" s="47">
        <f>'Sustainability Report (X1)'!G117</f>
        <v>0.24786324786324787</v>
      </c>
      <c r="F117" s="47">
        <f>'Green Accounting (X2)'!F117</f>
        <v>3</v>
      </c>
      <c r="G117" s="48">
        <f>'Intellectual Capital (X3)'!N117</f>
        <v>4.0765394521256884</v>
      </c>
      <c r="H117" s="47">
        <f>'Nilai Perusahaan (Y)'!J117</f>
        <v>2.0200922251511804</v>
      </c>
      <c r="I117" s="47">
        <f>'GCG (Z)'!G117</f>
        <v>25</v>
      </c>
      <c r="J117" s="84">
        <f t="shared" si="3"/>
        <v>6.1965811965811968</v>
      </c>
      <c r="K117" s="84">
        <f t="shared" si="4"/>
        <v>75</v>
      </c>
      <c r="L117" s="84">
        <f t="shared" si="5"/>
        <v>101.91348630314221</v>
      </c>
    </row>
    <row r="118" spans="1:12" x14ac:dyDescent="0.2">
      <c r="A118" s="158"/>
      <c r="B118" s="158"/>
      <c r="C118" s="159"/>
      <c r="D118" s="46">
        <v>2023</v>
      </c>
      <c r="E118" s="47">
        <f>'Sustainability Report (X1)'!G118</f>
        <v>0.35897435897435898</v>
      </c>
      <c r="F118" s="47">
        <f>'Green Accounting (X2)'!F118</f>
        <v>3</v>
      </c>
      <c r="G118" s="48">
        <f>'Intellectual Capital (X3)'!N118</f>
        <v>9.5244880644078123</v>
      </c>
      <c r="H118" s="47">
        <f>'Nilai Perusahaan (Y)'!J118</f>
        <v>1.4971761746339338</v>
      </c>
      <c r="I118" s="47">
        <f>'GCG (Z)'!G118</f>
        <v>25</v>
      </c>
      <c r="J118" s="84">
        <f t="shared" si="3"/>
        <v>8.9743589743589745</v>
      </c>
      <c r="K118" s="84">
        <f t="shared" si="4"/>
        <v>75</v>
      </c>
      <c r="L118" s="84">
        <f t="shared" si="5"/>
        <v>238.11220161019531</v>
      </c>
    </row>
    <row r="119" spans="1:12" x14ac:dyDescent="0.2">
      <c r="A119" s="160">
        <v>40</v>
      </c>
      <c r="B119" s="160" t="s">
        <v>31</v>
      </c>
      <c r="C119" s="161" t="s">
        <v>32</v>
      </c>
      <c r="D119" s="36">
        <v>2021</v>
      </c>
      <c r="E119" s="35">
        <f>'Sustainability Report (X1)'!G119</f>
        <v>0.28205128205128205</v>
      </c>
      <c r="F119" s="35">
        <f>'Green Accounting (X2)'!F119</f>
        <v>4</v>
      </c>
      <c r="G119" s="42">
        <f>'Intellectual Capital (X3)'!N119</f>
        <v>1.866278647277978</v>
      </c>
      <c r="H119" s="35">
        <f>'Nilai Perusahaan (Y)'!J119</f>
        <v>0.75621522305140243</v>
      </c>
      <c r="I119" s="35">
        <f>'GCG (Z)'!G119</f>
        <v>50</v>
      </c>
      <c r="J119" s="33">
        <f t="shared" si="3"/>
        <v>14.102564102564102</v>
      </c>
      <c r="K119" s="33">
        <f t="shared" si="4"/>
        <v>200</v>
      </c>
      <c r="L119" s="33">
        <f t="shared" si="5"/>
        <v>93.3139323638989</v>
      </c>
    </row>
    <row r="120" spans="1:12" x14ac:dyDescent="0.2">
      <c r="A120" s="160"/>
      <c r="B120" s="160"/>
      <c r="C120" s="161"/>
      <c r="D120" s="36">
        <v>2022</v>
      </c>
      <c r="E120" s="35">
        <f>'Sustainability Report (X1)'!G120</f>
        <v>0.26495726495726496</v>
      </c>
      <c r="F120" s="35">
        <f>'Green Accounting (X2)'!F120</f>
        <v>4</v>
      </c>
      <c r="G120" s="42">
        <f>'Intellectual Capital (X3)'!N120</f>
        <v>2.0528488712843362</v>
      </c>
      <c r="H120" s="35">
        <f>'Nilai Perusahaan (Y)'!J120</f>
        <v>0.7917541346629714</v>
      </c>
      <c r="I120" s="35">
        <f>'GCG (Z)'!G120</f>
        <v>50</v>
      </c>
      <c r="J120" s="33">
        <f t="shared" si="3"/>
        <v>13.247863247863249</v>
      </c>
      <c r="K120" s="33">
        <f t="shared" si="4"/>
        <v>200</v>
      </c>
      <c r="L120" s="33">
        <f t="shared" si="5"/>
        <v>102.64244356421682</v>
      </c>
    </row>
    <row r="121" spans="1:12" x14ac:dyDescent="0.2">
      <c r="A121" s="160"/>
      <c r="B121" s="160"/>
      <c r="C121" s="161"/>
      <c r="D121" s="36">
        <v>2023</v>
      </c>
      <c r="E121" s="35">
        <f>'Sustainability Report (X1)'!G121</f>
        <v>0.20512820512820512</v>
      </c>
      <c r="F121" s="35">
        <f>'Green Accounting (X2)'!F121</f>
        <v>4</v>
      </c>
      <c r="G121" s="42">
        <f>'Intellectual Capital (X3)'!N121</f>
        <v>2.1874797558656662</v>
      </c>
      <c r="H121" s="35">
        <f>'Nilai Perusahaan (Y)'!J121</f>
        <v>0.83499943029628132</v>
      </c>
      <c r="I121" s="35">
        <f>'GCG (Z)'!G121</f>
        <v>50</v>
      </c>
      <c r="J121" s="33">
        <f t="shared" si="3"/>
        <v>10.256410256410255</v>
      </c>
      <c r="K121" s="33">
        <f t="shared" si="4"/>
        <v>200</v>
      </c>
      <c r="L121" s="33">
        <f t="shared" si="5"/>
        <v>109.37398779328331</v>
      </c>
    </row>
    <row r="122" spans="1:12" x14ac:dyDescent="0.2">
      <c r="A122" s="156">
        <v>41</v>
      </c>
      <c r="B122" s="156" t="s">
        <v>33</v>
      </c>
      <c r="C122" s="157" t="s">
        <v>34</v>
      </c>
      <c r="D122" s="52">
        <v>2021</v>
      </c>
      <c r="E122" s="53">
        <f>'Sustainability Report (X1)'!G122</f>
        <v>0.24786324786324787</v>
      </c>
      <c r="F122" s="53">
        <f>'Green Accounting (X2)'!F122</f>
        <v>3</v>
      </c>
      <c r="G122" s="54">
        <f>'Intellectual Capital (X3)'!N122</f>
        <v>19.792087980589226</v>
      </c>
      <c r="H122" s="53">
        <f>'Nilai Perusahaan (Y)'!J122</f>
        <v>0.74468371611554374</v>
      </c>
      <c r="I122" s="53">
        <f>'GCG (Z)'!G122</f>
        <v>40</v>
      </c>
      <c r="J122" s="63">
        <f t="shared" si="3"/>
        <v>9.9145299145299148</v>
      </c>
      <c r="K122" s="63">
        <f t="shared" si="4"/>
        <v>120</v>
      </c>
      <c r="L122" s="63">
        <f t="shared" si="5"/>
        <v>791.68351922356908</v>
      </c>
    </row>
    <row r="123" spans="1:12" x14ac:dyDescent="0.2">
      <c r="A123" s="156"/>
      <c r="B123" s="156"/>
      <c r="C123" s="157"/>
      <c r="D123" s="52">
        <v>2022</v>
      </c>
      <c r="E123" s="53">
        <f>'Sustainability Report (X1)'!G123</f>
        <v>0.19658119658119658</v>
      </c>
      <c r="F123" s="53">
        <f>'Green Accounting (X2)'!F123</f>
        <v>3</v>
      </c>
      <c r="G123" s="54">
        <f>'Intellectual Capital (X3)'!N123</f>
        <v>25.097462613136624</v>
      </c>
      <c r="H123" s="53">
        <f>'Nilai Perusahaan (Y)'!J123</f>
        <v>0.96128354228109214</v>
      </c>
      <c r="I123" s="53">
        <f>'GCG (Z)'!G123</f>
        <v>40</v>
      </c>
      <c r="J123" s="63">
        <f t="shared" si="3"/>
        <v>7.8632478632478628</v>
      </c>
      <c r="K123" s="63">
        <f t="shared" si="4"/>
        <v>120</v>
      </c>
      <c r="L123" s="63">
        <f t="shared" si="5"/>
        <v>1003.898504525465</v>
      </c>
    </row>
    <row r="124" spans="1:12" x14ac:dyDescent="0.2">
      <c r="A124" s="156"/>
      <c r="B124" s="156"/>
      <c r="C124" s="157"/>
      <c r="D124" s="52">
        <v>2023</v>
      </c>
      <c r="E124" s="53">
        <f>'Sustainability Report (X1)'!G124</f>
        <v>0.23076923076923078</v>
      </c>
      <c r="F124" s="53">
        <f>'Green Accounting (X2)'!F124</f>
        <v>3</v>
      </c>
      <c r="G124" s="54">
        <f>'Intellectual Capital (X3)'!N124</f>
        <v>17.85524056155451</v>
      </c>
      <c r="H124" s="53">
        <f>'Nilai Perusahaan (Y)'!J124</f>
        <v>0.83158735038385867</v>
      </c>
      <c r="I124" s="53">
        <f>'GCG (Z)'!G124</f>
        <v>40</v>
      </c>
      <c r="J124" s="63">
        <f t="shared" si="3"/>
        <v>9.2307692307692317</v>
      </c>
      <c r="K124" s="63">
        <f t="shared" si="4"/>
        <v>120</v>
      </c>
      <c r="L124" s="63">
        <f t="shared" si="5"/>
        <v>714.20962246218039</v>
      </c>
    </row>
    <row r="125" spans="1:12" x14ac:dyDescent="0.2">
      <c r="A125" s="162">
        <v>42</v>
      </c>
      <c r="B125" s="162" t="s">
        <v>35</v>
      </c>
      <c r="C125" s="163" t="s">
        <v>36</v>
      </c>
      <c r="D125" s="49">
        <v>2021</v>
      </c>
      <c r="E125" s="50">
        <f>'Sustainability Report (X1)'!G125</f>
        <v>0.25641025641025639</v>
      </c>
      <c r="F125" s="50">
        <f>'Green Accounting (X2)'!F125</f>
        <v>3</v>
      </c>
      <c r="G125" s="51">
        <f>'Intellectual Capital (X3)'!N125</f>
        <v>14.775804085558184</v>
      </c>
      <c r="H125" s="50">
        <f>'Nilai Perusahaan (Y)'!J125</f>
        <v>4.5714282818550247</v>
      </c>
      <c r="I125" s="50">
        <f>'GCG (Z)'!G125</f>
        <v>40</v>
      </c>
      <c r="J125" s="66">
        <f t="shared" si="3"/>
        <v>10.256410256410255</v>
      </c>
      <c r="K125" s="66">
        <f t="shared" si="4"/>
        <v>120</v>
      </c>
      <c r="L125" s="66">
        <f t="shared" si="5"/>
        <v>591.03216342232736</v>
      </c>
    </row>
    <row r="126" spans="1:12" x14ac:dyDescent="0.2">
      <c r="A126" s="162"/>
      <c r="B126" s="162"/>
      <c r="C126" s="163"/>
      <c r="D126" s="49">
        <v>2022</v>
      </c>
      <c r="E126" s="50">
        <f>'Sustainability Report (X1)'!G126</f>
        <v>0.36752136752136755</v>
      </c>
      <c r="F126" s="50">
        <f>'Green Accounting (X2)'!F126</f>
        <v>3</v>
      </c>
      <c r="G126" s="51">
        <f>'Intellectual Capital (X3)'!N126</f>
        <v>24.145277772884246</v>
      </c>
      <c r="H126" s="50">
        <f>'Nilai Perusahaan (Y)'!J126</f>
        <v>2.8645586177241693</v>
      </c>
      <c r="I126" s="50">
        <f>'GCG (Z)'!G126</f>
        <v>40</v>
      </c>
      <c r="J126" s="66">
        <f t="shared" si="3"/>
        <v>14.700854700854702</v>
      </c>
      <c r="K126" s="66">
        <f t="shared" si="4"/>
        <v>120</v>
      </c>
      <c r="L126" s="66">
        <f t="shared" si="5"/>
        <v>965.8111109153698</v>
      </c>
    </row>
    <row r="127" spans="1:12" x14ac:dyDescent="0.2">
      <c r="A127" s="162"/>
      <c r="B127" s="162"/>
      <c r="C127" s="163"/>
      <c r="D127" s="49">
        <v>2023</v>
      </c>
      <c r="E127" s="50">
        <f>'Sustainability Report (X1)'!G127</f>
        <v>0.35897435897435898</v>
      </c>
      <c r="F127" s="50">
        <f>'Green Accounting (X2)'!F127</f>
        <v>3</v>
      </c>
      <c r="G127" s="51">
        <f>'Intellectual Capital (X3)'!N127</f>
        <v>20.498814865630859</v>
      </c>
      <c r="H127" s="50">
        <f>'Nilai Perusahaan (Y)'!J127</f>
        <v>2.1831323025354639</v>
      </c>
      <c r="I127" s="50">
        <f>'GCG (Z)'!G127</f>
        <v>40</v>
      </c>
      <c r="J127" s="66">
        <f t="shared" si="3"/>
        <v>14.358974358974359</v>
      </c>
      <c r="K127" s="66">
        <f t="shared" si="4"/>
        <v>120</v>
      </c>
      <c r="L127" s="66">
        <f t="shared" si="5"/>
        <v>819.95259462523438</v>
      </c>
    </row>
    <row r="128" spans="1:12" x14ac:dyDescent="0.2">
      <c r="A128" s="164">
        <v>43</v>
      </c>
      <c r="B128" s="164" t="s">
        <v>37</v>
      </c>
      <c r="C128" s="165" t="s">
        <v>38</v>
      </c>
      <c r="D128" s="43">
        <v>2021</v>
      </c>
      <c r="E128" s="44">
        <f>'Sustainability Report (X1)'!G128</f>
        <v>0.30769230769230771</v>
      </c>
      <c r="F128" s="44">
        <f>'Green Accounting (X2)'!F128</f>
        <v>4</v>
      </c>
      <c r="G128" s="45">
        <f>'Intellectual Capital (X3)'!N128</f>
        <v>1.3364929848187324</v>
      </c>
      <c r="H128" s="44">
        <f>'Nilai Perusahaan (Y)'!J128</f>
        <v>1.5705131666111005</v>
      </c>
      <c r="I128" s="44">
        <f>'GCG (Z)'!G128</f>
        <v>50</v>
      </c>
      <c r="J128" s="81">
        <f t="shared" si="3"/>
        <v>15.384615384615385</v>
      </c>
      <c r="K128" s="81">
        <f t="shared" si="4"/>
        <v>200</v>
      </c>
      <c r="L128" s="81">
        <f t="shared" si="5"/>
        <v>66.824649240936623</v>
      </c>
    </row>
    <row r="129" spans="1:12" x14ac:dyDescent="0.2">
      <c r="A129" s="164"/>
      <c r="B129" s="164"/>
      <c r="C129" s="165"/>
      <c r="D129" s="43">
        <v>2022</v>
      </c>
      <c r="E129" s="44">
        <f>'Sustainability Report (X1)'!G129</f>
        <v>0.23931623931623933</v>
      </c>
      <c r="F129" s="44">
        <f>'Green Accounting (X2)'!F129</f>
        <v>4</v>
      </c>
      <c r="G129" s="45">
        <f>'Intellectual Capital (X3)'!N129</f>
        <v>5.40872486243269</v>
      </c>
      <c r="H129" s="44">
        <f>'Nilai Perusahaan (Y)'!J129</f>
        <v>1.3789989929454356</v>
      </c>
      <c r="I129" s="44">
        <f>'GCG (Z)'!G129</f>
        <v>50</v>
      </c>
      <c r="J129" s="81">
        <f t="shared" si="3"/>
        <v>11.965811965811966</v>
      </c>
      <c r="K129" s="81">
        <f t="shared" si="4"/>
        <v>200</v>
      </c>
      <c r="L129" s="81">
        <f t="shared" si="5"/>
        <v>270.4362431216345</v>
      </c>
    </row>
    <row r="130" spans="1:12" x14ac:dyDescent="0.2">
      <c r="A130" s="164"/>
      <c r="B130" s="164"/>
      <c r="C130" s="165"/>
      <c r="D130" s="43">
        <v>2023</v>
      </c>
      <c r="E130" s="44">
        <f>'Sustainability Report (X1)'!G130</f>
        <v>0.24786324786324787</v>
      </c>
      <c r="F130" s="44">
        <f>'Green Accounting (X2)'!F130</f>
        <v>4</v>
      </c>
      <c r="G130" s="45">
        <f>'Intellectual Capital (X3)'!N130</f>
        <v>3.9205262052121448</v>
      </c>
      <c r="H130" s="44">
        <f>'Nilai Perusahaan (Y)'!J130</f>
        <v>1.2412756748056299</v>
      </c>
      <c r="I130" s="44">
        <f>'GCG (Z)'!G130</f>
        <v>50</v>
      </c>
      <c r="J130" s="81">
        <f t="shared" ref="J130:J193" si="6">E130*I130</f>
        <v>12.393162393162394</v>
      </c>
      <c r="K130" s="81">
        <f t="shared" ref="K130:K193" si="7">F130*I130</f>
        <v>200</v>
      </c>
      <c r="L130" s="81">
        <f t="shared" ref="L130:L193" si="8">G130*I130</f>
        <v>196.02631026060723</v>
      </c>
    </row>
    <row r="131" spans="1:12" x14ac:dyDescent="0.2">
      <c r="A131" s="158">
        <v>44</v>
      </c>
      <c r="B131" s="158" t="s">
        <v>39</v>
      </c>
      <c r="C131" s="159" t="s">
        <v>40</v>
      </c>
      <c r="D131" s="46">
        <v>2021</v>
      </c>
      <c r="E131" s="47">
        <f>'Sustainability Report (X1)'!G131</f>
        <v>0.20512820512820512</v>
      </c>
      <c r="F131" s="47">
        <f>'Green Accounting (X2)'!F131</f>
        <v>4</v>
      </c>
      <c r="G131" s="48">
        <f>'Intellectual Capital (X3)'!N131</f>
        <v>13.606087742644528</v>
      </c>
      <c r="H131" s="47">
        <f>'Nilai Perusahaan (Y)'!J131</f>
        <v>2.492671134553393</v>
      </c>
      <c r="I131" s="47">
        <f>'GCG (Z)'!G131</f>
        <v>40</v>
      </c>
      <c r="J131" s="84">
        <f t="shared" si="6"/>
        <v>8.2051282051282044</v>
      </c>
      <c r="K131" s="84">
        <f t="shared" si="7"/>
        <v>160</v>
      </c>
      <c r="L131" s="84">
        <f t="shared" si="8"/>
        <v>544.24350970578109</v>
      </c>
    </row>
    <row r="132" spans="1:12" x14ac:dyDescent="0.2">
      <c r="A132" s="158"/>
      <c r="B132" s="158"/>
      <c r="C132" s="159"/>
      <c r="D132" s="46">
        <v>2022</v>
      </c>
      <c r="E132" s="47">
        <f>'Sustainability Report (X1)'!G132</f>
        <v>0.23076923076923078</v>
      </c>
      <c r="F132" s="47">
        <f>'Green Accounting (X2)'!F132</f>
        <v>4</v>
      </c>
      <c r="G132" s="48">
        <f>'Intellectual Capital (X3)'!N132</f>
        <v>31.338426668774041</v>
      </c>
      <c r="H132" s="47">
        <f>'Nilai Perusahaan (Y)'!J132</f>
        <v>1.3239232972756008</v>
      </c>
      <c r="I132" s="47">
        <f>'GCG (Z)'!G132</f>
        <v>40</v>
      </c>
      <c r="J132" s="84">
        <f t="shared" si="6"/>
        <v>9.2307692307692317</v>
      </c>
      <c r="K132" s="84">
        <f t="shared" si="7"/>
        <v>160</v>
      </c>
      <c r="L132" s="84">
        <f t="shared" si="8"/>
        <v>1253.5370667509617</v>
      </c>
    </row>
    <row r="133" spans="1:12" x14ac:dyDescent="0.2">
      <c r="A133" s="158"/>
      <c r="B133" s="158"/>
      <c r="C133" s="159"/>
      <c r="D133" s="46">
        <v>2023</v>
      </c>
      <c r="E133" s="47">
        <f>'Sustainability Report (X1)'!G133</f>
        <v>0.22222222222222221</v>
      </c>
      <c r="F133" s="47">
        <f>'Green Accounting (X2)'!F133</f>
        <v>4</v>
      </c>
      <c r="G133" s="48">
        <f>'Intellectual Capital (X3)'!N133</f>
        <v>14.501472635544673</v>
      </c>
      <c r="H133" s="47">
        <f>'Nilai Perusahaan (Y)'!J133</f>
        <v>0.99824923692685952</v>
      </c>
      <c r="I133" s="47">
        <f>'GCG (Z)'!G133</f>
        <v>40</v>
      </c>
      <c r="J133" s="84">
        <f t="shared" si="6"/>
        <v>8.8888888888888893</v>
      </c>
      <c r="K133" s="84">
        <f t="shared" si="7"/>
        <v>160</v>
      </c>
      <c r="L133" s="84">
        <f t="shared" si="8"/>
        <v>580.0589054217869</v>
      </c>
    </row>
    <row r="134" spans="1:12" x14ac:dyDescent="0.2">
      <c r="A134" s="160">
        <v>45</v>
      </c>
      <c r="B134" s="160" t="s">
        <v>41</v>
      </c>
      <c r="C134" s="161" t="s">
        <v>42</v>
      </c>
      <c r="D134" s="36">
        <v>2021</v>
      </c>
      <c r="E134" s="35">
        <f>'Sustainability Report (X1)'!G134</f>
        <v>0.38461538461538464</v>
      </c>
      <c r="F134" s="35">
        <f>'Green Accounting (X2)'!F134</f>
        <v>3</v>
      </c>
      <c r="G134" s="42">
        <f>'Intellectual Capital (X3)'!N134</f>
        <v>2.0177625736008209</v>
      </c>
      <c r="H134" s="35">
        <f>'Nilai Perusahaan (Y)'!J134</f>
        <v>2.5974067351741308</v>
      </c>
      <c r="I134" s="35">
        <f>'GCG (Z)'!G134</f>
        <v>50</v>
      </c>
      <c r="J134" s="33">
        <f t="shared" si="6"/>
        <v>19.230769230769234</v>
      </c>
      <c r="K134" s="33">
        <f t="shared" si="7"/>
        <v>150</v>
      </c>
      <c r="L134" s="33">
        <f t="shared" si="8"/>
        <v>100.88812868004105</v>
      </c>
    </row>
    <row r="135" spans="1:12" x14ac:dyDescent="0.2">
      <c r="A135" s="160"/>
      <c r="B135" s="160"/>
      <c r="C135" s="161"/>
      <c r="D135" s="36">
        <v>2022</v>
      </c>
      <c r="E135" s="35">
        <f>'Sustainability Report (X1)'!G135</f>
        <v>0.37606837606837606</v>
      </c>
      <c r="F135" s="35">
        <f>'Green Accounting (X2)'!F135</f>
        <v>3</v>
      </c>
      <c r="G135" s="42">
        <f>'Intellectual Capital (X3)'!N135</f>
        <v>21.80014773822661</v>
      </c>
      <c r="H135" s="35">
        <f>'Nilai Perusahaan (Y)'!J135</f>
        <v>1.6609189189747757</v>
      </c>
      <c r="I135" s="35">
        <f>'GCG (Z)'!G135</f>
        <v>50</v>
      </c>
      <c r="J135" s="33">
        <f t="shared" si="6"/>
        <v>18.803418803418804</v>
      </c>
      <c r="K135" s="33">
        <f t="shared" si="7"/>
        <v>150</v>
      </c>
      <c r="L135" s="33">
        <f t="shared" si="8"/>
        <v>1090.0073869113305</v>
      </c>
    </row>
    <row r="136" spans="1:12" x14ac:dyDescent="0.2">
      <c r="A136" s="160"/>
      <c r="B136" s="160"/>
      <c r="C136" s="161"/>
      <c r="D136" s="36">
        <v>2023</v>
      </c>
      <c r="E136" s="35">
        <f>'Sustainability Report (X1)'!G136</f>
        <v>0.57264957264957261</v>
      </c>
      <c r="F136" s="35">
        <f>'Green Accounting (X2)'!F136</f>
        <v>3</v>
      </c>
      <c r="G136" s="42">
        <f>'Intellectual Capital (X3)'!N136</f>
        <v>2.9531431749359847</v>
      </c>
      <c r="H136" s="35">
        <f>'Nilai Perusahaan (Y)'!J136</f>
        <v>0.91363261051261091</v>
      </c>
      <c r="I136" s="35">
        <f>'GCG (Z)'!G136</f>
        <v>50</v>
      </c>
      <c r="J136" s="33">
        <f t="shared" si="6"/>
        <v>28.63247863247863</v>
      </c>
      <c r="K136" s="33">
        <f t="shared" si="7"/>
        <v>150</v>
      </c>
      <c r="L136" s="33">
        <f t="shared" si="8"/>
        <v>147.65715874679924</v>
      </c>
    </row>
    <row r="137" spans="1:12" x14ac:dyDescent="0.2">
      <c r="A137" s="156">
        <v>46</v>
      </c>
      <c r="B137" s="156" t="s">
        <v>43</v>
      </c>
      <c r="C137" s="157" t="s">
        <v>44</v>
      </c>
      <c r="D137" s="52">
        <v>2021</v>
      </c>
      <c r="E137" s="53">
        <f>'Sustainability Report (X1)'!G137</f>
        <v>0.23076923076923078</v>
      </c>
      <c r="F137" s="53">
        <f>'Green Accounting (X2)'!F137</f>
        <v>3</v>
      </c>
      <c r="G137" s="54">
        <f>'Intellectual Capital (X3)'!N137</f>
        <v>10.601467969262039</v>
      </c>
      <c r="H137" s="53">
        <f>'Nilai Perusahaan (Y)'!J137</f>
        <v>0.91341924156653231</v>
      </c>
      <c r="I137" s="53">
        <f>'GCG (Z)'!G137</f>
        <v>40</v>
      </c>
      <c r="J137" s="63">
        <f t="shared" si="6"/>
        <v>9.2307692307692317</v>
      </c>
      <c r="K137" s="63">
        <f t="shared" si="7"/>
        <v>120</v>
      </c>
      <c r="L137" s="63">
        <f t="shared" si="8"/>
        <v>424.05871877048156</v>
      </c>
    </row>
    <row r="138" spans="1:12" x14ac:dyDescent="0.2">
      <c r="A138" s="156"/>
      <c r="B138" s="156"/>
      <c r="C138" s="157"/>
      <c r="D138" s="52">
        <v>2022</v>
      </c>
      <c r="E138" s="53">
        <f>'Sustainability Report (X1)'!G138</f>
        <v>0.23931623931623933</v>
      </c>
      <c r="F138" s="53">
        <f>'Green Accounting (X2)'!F138</f>
        <v>3</v>
      </c>
      <c r="G138" s="54">
        <f>'Intellectual Capital (X3)'!N138</f>
        <v>12.281923152942136</v>
      </c>
      <c r="H138" s="53">
        <f>'Nilai Perusahaan (Y)'!J138</f>
        <v>0.88128860751404625</v>
      </c>
      <c r="I138" s="53">
        <f>'GCG (Z)'!G138</f>
        <v>40</v>
      </c>
      <c r="J138" s="63">
        <f t="shared" si="6"/>
        <v>9.5726495726495724</v>
      </c>
      <c r="K138" s="63">
        <f t="shared" si="7"/>
        <v>120</v>
      </c>
      <c r="L138" s="63">
        <f t="shared" si="8"/>
        <v>491.27692611768543</v>
      </c>
    </row>
    <row r="139" spans="1:12" x14ac:dyDescent="0.2">
      <c r="A139" s="156"/>
      <c r="B139" s="156"/>
      <c r="C139" s="157"/>
      <c r="D139" s="52">
        <v>2023</v>
      </c>
      <c r="E139" s="53">
        <f>'Sustainability Report (X1)'!G139</f>
        <v>0.39316239316239315</v>
      </c>
      <c r="F139" s="53">
        <f>'Green Accounting (X2)'!F139</f>
        <v>3</v>
      </c>
      <c r="G139" s="54">
        <f>'Intellectual Capital (X3)'!N139</f>
        <v>4.4942262761243699</v>
      </c>
      <c r="H139" s="53">
        <f>'Nilai Perusahaan (Y)'!J139</f>
        <v>0.71358401534501525</v>
      </c>
      <c r="I139" s="53">
        <f>'GCG (Z)'!G139</f>
        <v>40</v>
      </c>
      <c r="J139" s="63">
        <f t="shared" si="6"/>
        <v>15.726495726495726</v>
      </c>
      <c r="K139" s="63">
        <f t="shared" si="7"/>
        <v>120</v>
      </c>
      <c r="L139" s="63">
        <f t="shared" si="8"/>
        <v>179.76905104497479</v>
      </c>
    </row>
    <row r="140" spans="1:12" x14ac:dyDescent="0.2">
      <c r="A140" s="162">
        <v>47</v>
      </c>
      <c r="B140" s="162" t="s">
        <v>45</v>
      </c>
      <c r="C140" s="163" t="s">
        <v>46</v>
      </c>
      <c r="D140" s="49">
        <v>2021</v>
      </c>
      <c r="E140" s="50">
        <f>'Sustainability Report (X1)'!G140</f>
        <v>0.27350427350427353</v>
      </c>
      <c r="F140" s="50">
        <f>'Green Accounting (X2)'!F140</f>
        <v>3</v>
      </c>
      <c r="G140" s="51">
        <f>'Intellectual Capital (X3)'!N140</f>
        <v>4.6888682997408964</v>
      </c>
      <c r="H140" s="50">
        <f>'Nilai Perusahaan (Y)'!J140</f>
        <v>0.3095525329210021</v>
      </c>
      <c r="I140" s="50">
        <f>'GCG (Z)'!G140</f>
        <v>33.333333333333329</v>
      </c>
      <c r="J140" s="66">
        <f t="shared" si="6"/>
        <v>9.116809116809117</v>
      </c>
      <c r="K140" s="66">
        <f t="shared" si="7"/>
        <v>99.999999999999986</v>
      </c>
      <c r="L140" s="66">
        <f t="shared" si="8"/>
        <v>156.29560999136319</v>
      </c>
    </row>
    <row r="141" spans="1:12" x14ac:dyDescent="0.2">
      <c r="A141" s="162"/>
      <c r="B141" s="162"/>
      <c r="C141" s="163"/>
      <c r="D141" s="49">
        <v>2022</v>
      </c>
      <c r="E141" s="50">
        <f>'Sustainability Report (X1)'!G141</f>
        <v>0.26495726495726496</v>
      </c>
      <c r="F141" s="50">
        <f>'Green Accounting (X2)'!F141</f>
        <v>3</v>
      </c>
      <c r="G141" s="51">
        <f>'Intellectual Capital (X3)'!N141</f>
        <v>3.3254614640499849</v>
      </c>
      <c r="H141" s="50">
        <f>'Nilai Perusahaan (Y)'!J141</f>
        <v>0.28264619491809018</v>
      </c>
      <c r="I141" s="50">
        <f>'GCG (Z)'!G141</f>
        <v>33.333333333333329</v>
      </c>
      <c r="J141" s="66">
        <f t="shared" si="6"/>
        <v>8.8319088319088301</v>
      </c>
      <c r="K141" s="66">
        <f t="shared" si="7"/>
        <v>99.999999999999986</v>
      </c>
      <c r="L141" s="66">
        <f t="shared" si="8"/>
        <v>110.84871546833281</v>
      </c>
    </row>
    <row r="142" spans="1:12" x14ac:dyDescent="0.2">
      <c r="A142" s="162"/>
      <c r="B142" s="162"/>
      <c r="C142" s="163"/>
      <c r="D142" s="49">
        <v>2023</v>
      </c>
      <c r="E142" s="50">
        <f>'Sustainability Report (X1)'!G142</f>
        <v>0.30769230769230771</v>
      </c>
      <c r="F142" s="50">
        <f>'Green Accounting (X2)'!F142</f>
        <v>3</v>
      </c>
      <c r="G142" s="51">
        <f>'Intellectual Capital (X3)'!N142</f>
        <v>2.1105506187366254</v>
      </c>
      <c r="H142" s="50">
        <f>'Nilai Perusahaan (Y)'!J142</f>
        <v>0.26402839761806662</v>
      </c>
      <c r="I142" s="50">
        <f>'GCG (Z)'!G142</f>
        <v>33.333333333333329</v>
      </c>
      <c r="J142" s="66">
        <f t="shared" si="6"/>
        <v>10.256410256410255</v>
      </c>
      <c r="K142" s="66">
        <f t="shared" si="7"/>
        <v>99.999999999999986</v>
      </c>
      <c r="L142" s="66">
        <f t="shared" si="8"/>
        <v>70.351687291220841</v>
      </c>
    </row>
    <row r="143" spans="1:12" x14ac:dyDescent="0.2">
      <c r="A143" s="164">
        <v>48</v>
      </c>
      <c r="B143" s="164" t="s">
        <v>47</v>
      </c>
      <c r="C143" s="165" t="s">
        <v>48</v>
      </c>
      <c r="D143" s="43">
        <v>2021</v>
      </c>
      <c r="E143" s="44">
        <f>'Sustainability Report (X1)'!G143</f>
        <v>0.36752136752136755</v>
      </c>
      <c r="F143" s="44">
        <f>'Green Accounting (X2)'!F143</f>
        <v>4</v>
      </c>
      <c r="G143" s="45">
        <f>'Intellectual Capital (X3)'!N143</f>
        <v>13.893582737260493</v>
      </c>
      <c r="H143" s="44">
        <f>'Nilai Perusahaan (Y)'!J143</f>
        <v>1.2483141618428006</v>
      </c>
      <c r="I143" s="44">
        <f>'GCG (Z)'!G143</f>
        <v>42.857142857142854</v>
      </c>
      <c r="J143" s="81">
        <f t="shared" si="6"/>
        <v>15.750915750915752</v>
      </c>
      <c r="K143" s="81">
        <f t="shared" si="7"/>
        <v>171.42857142857142</v>
      </c>
      <c r="L143" s="81">
        <f t="shared" si="8"/>
        <v>595.43926016830676</v>
      </c>
    </row>
    <row r="144" spans="1:12" x14ac:dyDescent="0.2">
      <c r="A144" s="164"/>
      <c r="B144" s="164"/>
      <c r="C144" s="165"/>
      <c r="D144" s="43">
        <v>2022</v>
      </c>
      <c r="E144" s="44">
        <f>'Sustainability Report (X1)'!G144</f>
        <v>0.5641025641025641</v>
      </c>
      <c r="F144" s="44">
        <f>'Green Accounting (X2)'!F144</f>
        <v>4</v>
      </c>
      <c r="G144" s="45">
        <f>'Intellectual Capital (X3)'!N144</f>
        <v>25.096424894316232</v>
      </c>
      <c r="H144" s="44">
        <f>'Nilai Perusahaan (Y)'!J144</f>
        <v>1.3339888063824268</v>
      </c>
      <c r="I144" s="44">
        <f>'GCG (Z)'!G144</f>
        <v>42.857142857142854</v>
      </c>
      <c r="J144" s="81">
        <f t="shared" si="6"/>
        <v>24.175824175824175</v>
      </c>
      <c r="K144" s="81">
        <f t="shared" si="7"/>
        <v>171.42857142857142</v>
      </c>
      <c r="L144" s="81">
        <f t="shared" si="8"/>
        <v>1075.561066899267</v>
      </c>
    </row>
    <row r="145" spans="1:12" x14ac:dyDescent="0.2">
      <c r="A145" s="164"/>
      <c r="B145" s="164"/>
      <c r="C145" s="165"/>
      <c r="D145" s="43">
        <v>2023</v>
      </c>
      <c r="E145" s="44">
        <f>'Sustainability Report (X1)'!G145</f>
        <v>0.3247863247863248</v>
      </c>
      <c r="F145" s="44">
        <f>'Green Accounting (X2)'!F145</f>
        <v>4</v>
      </c>
      <c r="G145" s="45">
        <f>'Intellectual Capital (X3)'!N145</f>
        <v>11.789429222147728</v>
      </c>
      <c r="H145" s="44">
        <f>'Nilai Perusahaan (Y)'!J145</f>
        <v>1.0427111542896834</v>
      </c>
      <c r="I145" s="44">
        <f>'GCG (Z)'!G145</f>
        <v>42.857142857142854</v>
      </c>
      <c r="J145" s="81">
        <f t="shared" si="6"/>
        <v>13.91941391941392</v>
      </c>
      <c r="K145" s="81">
        <f t="shared" si="7"/>
        <v>171.42857142857142</v>
      </c>
      <c r="L145" s="81">
        <f t="shared" si="8"/>
        <v>505.26125237775972</v>
      </c>
    </row>
    <row r="146" spans="1:12" x14ac:dyDescent="0.2">
      <c r="A146" s="158">
        <v>49</v>
      </c>
      <c r="B146" s="158" t="s">
        <v>49</v>
      </c>
      <c r="C146" s="159" t="s">
        <v>50</v>
      </c>
      <c r="D146" s="46">
        <v>2021</v>
      </c>
      <c r="E146" s="47">
        <f>'Sustainability Report (X1)'!G146</f>
        <v>0.24786324786324787</v>
      </c>
      <c r="F146" s="47">
        <f>'Green Accounting (X2)'!F146</f>
        <v>4</v>
      </c>
      <c r="G146" s="48">
        <f>'Intellectual Capital (X3)'!N146</f>
        <v>9.4844237015710373</v>
      </c>
      <c r="H146" s="47">
        <f>'Nilai Perusahaan (Y)'!J146</f>
        <v>0.95143900709131846</v>
      </c>
      <c r="I146" s="47">
        <f>'GCG (Z)'!G146</f>
        <v>40</v>
      </c>
      <c r="J146" s="84">
        <f t="shared" si="6"/>
        <v>9.9145299145299148</v>
      </c>
      <c r="K146" s="84">
        <f t="shared" si="7"/>
        <v>160</v>
      </c>
      <c r="L146" s="84">
        <f t="shared" si="8"/>
        <v>379.37694806284151</v>
      </c>
    </row>
    <row r="147" spans="1:12" x14ac:dyDescent="0.2">
      <c r="A147" s="158"/>
      <c r="B147" s="158"/>
      <c r="C147" s="159"/>
      <c r="D147" s="46">
        <v>2022</v>
      </c>
      <c r="E147" s="47">
        <f>'Sustainability Report (X1)'!G147</f>
        <v>0.40170940170940173</v>
      </c>
      <c r="F147" s="47">
        <f>'Green Accounting (X2)'!F147</f>
        <v>4</v>
      </c>
      <c r="G147" s="48">
        <f>'Intellectual Capital (X3)'!N147</f>
        <v>10.024162636306954</v>
      </c>
      <c r="H147" s="47">
        <f>'Nilai Perusahaan (Y)'!J147</f>
        <v>1.0323942628067122</v>
      </c>
      <c r="I147" s="47">
        <f>'GCG (Z)'!G147</f>
        <v>40</v>
      </c>
      <c r="J147" s="84">
        <f t="shared" si="6"/>
        <v>16.068376068376068</v>
      </c>
      <c r="K147" s="84">
        <f t="shared" si="7"/>
        <v>160</v>
      </c>
      <c r="L147" s="84">
        <f t="shared" si="8"/>
        <v>400.96650545227817</v>
      </c>
    </row>
    <row r="148" spans="1:12" x14ac:dyDescent="0.2">
      <c r="A148" s="158"/>
      <c r="B148" s="158"/>
      <c r="C148" s="159"/>
      <c r="D148" s="46">
        <v>2023</v>
      </c>
      <c r="E148" s="47">
        <f>'Sustainability Report (X1)'!G148</f>
        <v>0.25641025641025639</v>
      </c>
      <c r="F148" s="47">
        <f>'Green Accounting (X2)'!F148</f>
        <v>4</v>
      </c>
      <c r="G148" s="48">
        <f>'Intellectual Capital (X3)'!N148</f>
        <v>6.036136220530774</v>
      </c>
      <c r="H148" s="47">
        <f>'Nilai Perusahaan (Y)'!J148</f>
        <v>0.9009650034912311</v>
      </c>
      <c r="I148" s="47">
        <f>'GCG (Z)'!G148</f>
        <v>40</v>
      </c>
      <c r="J148" s="84">
        <f t="shared" si="6"/>
        <v>10.256410256410255</v>
      </c>
      <c r="K148" s="84">
        <f t="shared" si="7"/>
        <v>160</v>
      </c>
      <c r="L148" s="84">
        <f t="shared" si="8"/>
        <v>241.44544882123097</v>
      </c>
    </row>
    <row r="149" spans="1:12" x14ac:dyDescent="0.2">
      <c r="A149" s="160">
        <v>50</v>
      </c>
      <c r="B149" s="160" t="s">
        <v>51</v>
      </c>
      <c r="C149" s="161" t="s">
        <v>52</v>
      </c>
      <c r="D149" s="36">
        <v>2021</v>
      </c>
      <c r="E149" s="35">
        <f>'Sustainability Report (X1)'!G149</f>
        <v>0.24786324786324787</v>
      </c>
      <c r="F149" s="35">
        <f>'Green Accounting (X2)'!F149</f>
        <v>3</v>
      </c>
      <c r="G149" s="42">
        <f>'Intellectual Capital (X3)'!N149</f>
        <v>1.4728979295837736</v>
      </c>
      <c r="H149" s="35">
        <f>'Nilai Perusahaan (Y)'!J149</f>
        <v>0.85871755337968358</v>
      </c>
      <c r="I149" s="35">
        <f>'GCG (Z)'!G149</f>
        <v>33.333333333333329</v>
      </c>
      <c r="J149" s="33">
        <f t="shared" si="6"/>
        <v>8.2621082621082618</v>
      </c>
      <c r="K149" s="33">
        <f t="shared" si="7"/>
        <v>99.999999999999986</v>
      </c>
      <c r="L149" s="33">
        <f t="shared" si="8"/>
        <v>49.096597652792447</v>
      </c>
    </row>
    <row r="150" spans="1:12" x14ac:dyDescent="0.2">
      <c r="A150" s="160"/>
      <c r="B150" s="160"/>
      <c r="C150" s="161"/>
      <c r="D150" s="36">
        <v>2022</v>
      </c>
      <c r="E150" s="35">
        <f>'Sustainability Report (X1)'!G150</f>
        <v>0.29914529914529914</v>
      </c>
      <c r="F150" s="35">
        <f>'Green Accounting (X2)'!F150</f>
        <v>3</v>
      </c>
      <c r="G150" s="42">
        <f>'Intellectual Capital (X3)'!N150</f>
        <v>0.9521516124936088</v>
      </c>
      <c r="H150" s="35">
        <f>'Nilai Perusahaan (Y)'!J150</f>
        <v>0.91428598772739178</v>
      </c>
      <c r="I150" s="35">
        <f>'GCG (Z)'!G150</f>
        <v>33.333333333333329</v>
      </c>
      <c r="J150" s="33">
        <f t="shared" si="6"/>
        <v>9.9715099715099704</v>
      </c>
      <c r="K150" s="33">
        <f t="shared" si="7"/>
        <v>99.999999999999986</v>
      </c>
      <c r="L150" s="33">
        <f t="shared" si="8"/>
        <v>31.738387083120291</v>
      </c>
    </row>
    <row r="151" spans="1:12" x14ac:dyDescent="0.2">
      <c r="A151" s="160"/>
      <c r="B151" s="160"/>
      <c r="C151" s="161"/>
      <c r="D151" s="36">
        <v>2023</v>
      </c>
      <c r="E151" s="35">
        <f>'Sustainability Report (X1)'!G151</f>
        <v>0.23931623931623933</v>
      </c>
      <c r="F151" s="35">
        <f>'Green Accounting (X2)'!F151</f>
        <v>3</v>
      </c>
      <c r="G151" s="42">
        <f>'Intellectual Capital (X3)'!N151</f>
        <v>1.3627946315594208</v>
      </c>
      <c r="H151" s="35">
        <f>'Nilai Perusahaan (Y)'!J151</f>
        <v>0.94196563969174352</v>
      </c>
      <c r="I151" s="35">
        <f>'GCG (Z)'!G151</f>
        <v>33.333333333333329</v>
      </c>
      <c r="J151" s="33">
        <f t="shared" si="6"/>
        <v>7.9772079772079767</v>
      </c>
      <c r="K151" s="33">
        <f t="shared" si="7"/>
        <v>99.999999999999986</v>
      </c>
      <c r="L151" s="33">
        <f t="shared" si="8"/>
        <v>45.426487718647351</v>
      </c>
    </row>
    <row r="152" spans="1:12" x14ac:dyDescent="0.2">
      <c r="A152" s="156">
        <v>51</v>
      </c>
      <c r="B152" s="156" t="s">
        <v>53</v>
      </c>
      <c r="C152" s="157" t="s">
        <v>54</v>
      </c>
      <c r="D152" s="52">
        <v>2021</v>
      </c>
      <c r="E152" s="53">
        <f>'Sustainability Report (X1)'!G152</f>
        <v>0.57264957264957261</v>
      </c>
      <c r="F152" s="53">
        <f>'Green Accounting (X2)'!F152</f>
        <v>3</v>
      </c>
      <c r="G152" s="54">
        <f>'Intellectual Capital (X3)'!N152</f>
        <v>15.217387964662153</v>
      </c>
      <c r="H152" s="53">
        <f>'Nilai Perusahaan (Y)'!J152</f>
        <v>1.4220441705615205</v>
      </c>
      <c r="I152" s="53">
        <f>'GCG (Z)'!G152</f>
        <v>33.333333333333329</v>
      </c>
      <c r="J152" s="63">
        <f t="shared" si="6"/>
        <v>19.088319088319086</v>
      </c>
      <c r="K152" s="63">
        <f t="shared" si="7"/>
        <v>99.999999999999986</v>
      </c>
      <c r="L152" s="63">
        <f t="shared" si="8"/>
        <v>507.24626548873835</v>
      </c>
    </row>
    <row r="153" spans="1:12" x14ac:dyDescent="0.2">
      <c r="A153" s="156"/>
      <c r="B153" s="156"/>
      <c r="C153" s="157"/>
      <c r="D153" s="52">
        <v>2022</v>
      </c>
      <c r="E153" s="53">
        <f>'Sustainability Report (X1)'!G153</f>
        <v>0.34188034188034189</v>
      </c>
      <c r="F153" s="53">
        <f>'Green Accounting (X2)'!F153</f>
        <v>3</v>
      </c>
      <c r="G153" s="54">
        <f>'Intellectual Capital (X3)'!N153</f>
        <v>19.709253477059956</v>
      </c>
      <c r="H153" s="53">
        <f>'Nilai Perusahaan (Y)'!J153</f>
        <v>2.1442215255121835</v>
      </c>
      <c r="I153" s="53">
        <f>'GCG (Z)'!G153</f>
        <v>33.333333333333329</v>
      </c>
      <c r="J153" s="63">
        <f t="shared" si="6"/>
        <v>11.396011396011394</v>
      </c>
      <c r="K153" s="63">
        <f t="shared" si="7"/>
        <v>99.999999999999986</v>
      </c>
      <c r="L153" s="63">
        <f t="shared" si="8"/>
        <v>656.97511590199849</v>
      </c>
    </row>
    <row r="154" spans="1:12" x14ac:dyDescent="0.2">
      <c r="A154" s="156"/>
      <c r="B154" s="156"/>
      <c r="C154" s="157"/>
      <c r="D154" s="52">
        <v>2023</v>
      </c>
      <c r="E154" s="53">
        <f>'Sustainability Report (X1)'!G154</f>
        <v>0.33333333333333331</v>
      </c>
      <c r="F154" s="53">
        <f>'Green Accounting (X2)'!F154</f>
        <v>3</v>
      </c>
      <c r="G154" s="54">
        <f>'Intellectual Capital (X3)'!N154</f>
        <v>2.8663029812349441</v>
      </c>
      <c r="H154" s="53">
        <f>'Nilai Perusahaan (Y)'!J154</f>
        <v>1.8555535873504203</v>
      </c>
      <c r="I154" s="53">
        <f>'GCG (Z)'!G154</f>
        <v>33.333333333333329</v>
      </c>
      <c r="J154" s="63">
        <f t="shared" si="6"/>
        <v>11.111111111111109</v>
      </c>
      <c r="K154" s="63">
        <f t="shared" si="7"/>
        <v>99.999999999999986</v>
      </c>
      <c r="L154" s="63">
        <f t="shared" si="8"/>
        <v>95.543432707831457</v>
      </c>
    </row>
    <row r="155" spans="1:12" x14ac:dyDescent="0.2">
      <c r="A155" s="162">
        <v>52</v>
      </c>
      <c r="B155" s="162" t="s">
        <v>55</v>
      </c>
      <c r="C155" s="163" t="s">
        <v>56</v>
      </c>
      <c r="D155" s="49">
        <v>2021</v>
      </c>
      <c r="E155" s="50">
        <f>'Sustainability Report (X1)'!G155</f>
        <v>0.41025641025641024</v>
      </c>
      <c r="F155" s="50">
        <f>'Green Accounting (X2)'!F155</f>
        <v>4</v>
      </c>
      <c r="G155" s="51">
        <f>'Intellectual Capital (X3)'!N155</f>
        <v>2.1820800365424708</v>
      </c>
      <c r="H155" s="50">
        <f>'Nilai Perusahaan (Y)'!J155</f>
        <v>0.80053426326273214</v>
      </c>
      <c r="I155" s="50">
        <f>'GCG (Z)'!G155</f>
        <v>50</v>
      </c>
      <c r="J155" s="66">
        <f t="shared" si="6"/>
        <v>20.512820512820511</v>
      </c>
      <c r="K155" s="66">
        <f t="shared" si="7"/>
        <v>200</v>
      </c>
      <c r="L155" s="66">
        <f t="shared" si="8"/>
        <v>109.10400182712354</v>
      </c>
    </row>
    <row r="156" spans="1:12" x14ac:dyDescent="0.2">
      <c r="A156" s="162"/>
      <c r="B156" s="162"/>
      <c r="C156" s="163"/>
      <c r="D156" s="49">
        <v>2022</v>
      </c>
      <c r="E156" s="50">
        <f>'Sustainability Report (X1)'!G156</f>
        <v>0.28205128205128205</v>
      </c>
      <c r="F156" s="50">
        <f>'Green Accounting (X2)'!F156</f>
        <v>4</v>
      </c>
      <c r="G156" s="51">
        <f>'Intellectual Capital (X3)'!N156</f>
        <v>3.9344411351690605</v>
      </c>
      <c r="H156" s="50">
        <f>'Nilai Perusahaan (Y)'!J156</f>
        <v>0.75452460788344067</v>
      </c>
      <c r="I156" s="50">
        <f>'GCG (Z)'!G156</f>
        <v>50</v>
      </c>
      <c r="J156" s="66">
        <f t="shared" si="6"/>
        <v>14.102564102564102</v>
      </c>
      <c r="K156" s="66">
        <f t="shared" si="7"/>
        <v>200</v>
      </c>
      <c r="L156" s="66">
        <f t="shared" si="8"/>
        <v>196.72205675845302</v>
      </c>
    </row>
    <row r="157" spans="1:12" x14ac:dyDescent="0.2">
      <c r="A157" s="162"/>
      <c r="B157" s="162"/>
      <c r="C157" s="163"/>
      <c r="D157" s="49">
        <v>2023</v>
      </c>
      <c r="E157" s="50">
        <f>'Sustainability Report (X1)'!G157</f>
        <v>0.28205128205128205</v>
      </c>
      <c r="F157" s="50">
        <f>'Green Accounting (X2)'!F157</f>
        <v>4</v>
      </c>
      <c r="G157" s="51">
        <f>'Intellectual Capital (X3)'!N157</f>
        <v>3.1826734650704558</v>
      </c>
      <c r="H157" s="50">
        <f>'Nilai Perusahaan (Y)'!J157</f>
        <v>0.70326930238393137</v>
      </c>
      <c r="I157" s="50">
        <f>'GCG (Z)'!G157</f>
        <v>50</v>
      </c>
      <c r="J157" s="66">
        <f t="shared" si="6"/>
        <v>14.102564102564102</v>
      </c>
      <c r="K157" s="66">
        <f t="shared" si="7"/>
        <v>200</v>
      </c>
      <c r="L157" s="66">
        <f t="shared" si="8"/>
        <v>159.1336732535228</v>
      </c>
    </row>
    <row r="158" spans="1:12" x14ac:dyDescent="0.2">
      <c r="A158" s="164">
        <v>53</v>
      </c>
      <c r="B158" s="164" t="s">
        <v>57</v>
      </c>
      <c r="C158" s="165" t="s">
        <v>58</v>
      </c>
      <c r="D158" s="43">
        <v>2021</v>
      </c>
      <c r="E158" s="44">
        <f>'Sustainability Report (X1)'!G158</f>
        <v>0.27350427350427353</v>
      </c>
      <c r="F158" s="44">
        <f>'Green Accounting (X2)'!F158</f>
        <v>3</v>
      </c>
      <c r="G158" s="45">
        <f>'Intellectual Capital (X3)'!N158</f>
        <v>57.009285792764004</v>
      </c>
      <c r="H158" s="44">
        <f>'Nilai Perusahaan (Y)'!J158</f>
        <v>1.9006959741872917</v>
      </c>
      <c r="I158" s="44">
        <f>'GCG (Z)'!G158</f>
        <v>33.333333333333329</v>
      </c>
      <c r="J158" s="81">
        <f t="shared" si="6"/>
        <v>9.116809116809117</v>
      </c>
      <c r="K158" s="81">
        <f t="shared" si="7"/>
        <v>99.999999999999986</v>
      </c>
      <c r="L158" s="81">
        <f t="shared" si="8"/>
        <v>1900.3095264254666</v>
      </c>
    </row>
    <row r="159" spans="1:12" x14ac:dyDescent="0.2">
      <c r="A159" s="164"/>
      <c r="B159" s="164"/>
      <c r="C159" s="165"/>
      <c r="D159" s="43">
        <v>2022</v>
      </c>
      <c r="E159" s="44">
        <f>'Sustainability Report (X1)'!G159</f>
        <v>0.23076923076923078</v>
      </c>
      <c r="F159" s="44">
        <f>'Green Accounting (X2)'!F159</f>
        <v>3</v>
      </c>
      <c r="G159" s="45">
        <f>'Intellectual Capital (X3)'!N159</f>
        <v>44.342245497987442</v>
      </c>
      <c r="H159" s="44">
        <f>'Nilai Perusahaan (Y)'!J159</f>
        <v>2.3968110842278509</v>
      </c>
      <c r="I159" s="44">
        <f>'GCG (Z)'!G159</f>
        <v>33.333333333333329</v>
      </c>
      <c r="J159" s="81">
        <f t="shared" si="6"/>
        <v>7.6923076923076916</v>
      </c>
      <c r="K159" s="81">
        <f t="shared" si="7"/>
        <v>99.999999999999986</v>
      </c>
      <c r="L159" s="81">
        <f t="shared" si="8"/>
        <v>1478.0748499329145</v>
      </c>
    </row>
    <row r="160" spans="1:12" x14ac:dyDescent="0.2">
      <c r="A160" s="164"/>
      <c r="B160" s="164"/>
      <c r="C160" s="165"/>
      <c r="D160" s="43">
        <v>2023</v>
      </c>
      <c r="E160" s="44">
        <f>'Sustainability Report (X1)'!G160</f>
        <v>0.27350427350427353</v>
      </c>
      <c r="F160" s="44">
        <f>'Green Accounting (X2)'!F160</f>
        <v>3</v>
      </c>
      <c r="G160" s="45">
        <f>'Intellectual Capital (X3)'!N160</f>
        <v>10.353406562903682</v>
      </c>
      <c r="H160" s="44">
        <f>'Nilai Perusahaan (Y)'!J160</f>
        <v>1.9650293726337844</v>
      </c>
      <c r="I160" s="44">
        <f>'GCG (Z)'!G160</f>
        <v>33.333333333333329</v>
      </c>
      <c r="J160" s="81">
        <f t="shared" si="6"/>
        <v>9.116809116809117</v>
      </c>
      <c r="K160" s="81">
        <f t="shared" si="7"/>
        <v>99.999999999999986</v>
      </c>
      <c r="L160" s="81">
        <f t="shared" si="8"/>
        <v>345.11355209678936</v>
      </c>
    </row>
    <row r="161" spans="1:12" x14ac:dyDescent="0.2">
      <c r="A161" s="158">
        <v>54</v>
      </c>
      <c r="B161" s="158" t="s">
        <v>59</v>
      </c>
      <c r="C161" s="159" t="s">
        <v>60</v>
      </c>
      <c r="D161" s="46">
        <v>2021</v>
      </c>
      <c r="E161" s="47">
        <f>'Sustainability Report (X1)'!G161</f>
        <v>0.29914529914529914</v>
      </c>
      <c r="F161" s="47">
        <f>'Green Accounting (X2)'!F161</f>
        <v>3</v>
      </c>
      <c r="G161" s="48">
        <f>'Intellectual Capital (X3)'!N161</f>
        <v>6.2736959475146765</v>
      </c>
      <c r="H161" s="47">
        <f>'Nilai Perusahaan (Y)'!J161</f>
        <v>0.92813195060003073</v>
      </c>
      <c r="I161" s="47">
        <f>'GCG (Z)'!G161</f>
        <v>50</v>
      </c>
      <c r="J161" s="84">
        <f t="shared" si="6"/>
        <v>14.957264957264957</v>
      </c>
      <c r="K161" s="84">
        <f t="shared" si="7"/>
        <v>150</v>
      </c>
      <c r="L161" s="84">
        <f t="shared" si="8"/>
        <v>313.68479737573381</v>
      </c>
    </row>
    <row r="162" spans="1:12" x14ac:dyDescent="0.2">
      <c r="A162" s="158"/>
      <c r="B162" s="158"/>
      <c r="C162" s="159"/>
      <c r="D162" s="46">
        <v>2022</v>
      </c>
      <c r="E162" s="47">
        <f>'Sustainability Report (X1)'!G162</f>
        <v>0.30769230769230771</v>
      </c>
      <c r="F162" s="47">
        <f>'Green Accounting (X2)'!F162</f>
        <v>3</v>
      </c>
      <c r="G162" s="48">
        <f>'Intellectual Capital (X3)'!N162</f>
        <v>11.065006918999154</v>
      </c>
      <c r="H162" s="47">
        <f>'Nilai Perusahaan (Y)'!J162</f>
        <v>0.98428977370032222</v>
      </c>
      <c r="I162" s="47">
        <f>'GCG (Z)'!G162</f>
        <v>50</v>
      </c>
      <c r="J162" s="84">
        <f t="shared" si="6"/>
        <v>15.384615384615385</v>
      </c>
      <c r="K162" s="84">
        <f t="shared" si="7"/>
        <v>150</v>
      </c>
      <c r="L162" s="84">
        <f t="shared" si="8"/>
        <v>553.2503459499577</v>
      </c>
    </row>
    <row r="163" spans="1:12" x14ac:dyDescent="0.2">
      <c r="A163" s="158"/>
      <c r="B163" s="158"/>
      <c r="C163" s="159"/>
      <c r="D163" s="46">
        <v>2023</v>
      </c>
      <c r="E163" s="47">
        <f>'Sustainability Report (X1)'!G163</f>
        <v>0.29914529914529914</v>
      </c>
      <c r="F163" s="47">
        <f>'Green Accounting (X2)'!F163</f>
        <v>3</v>
      </c>
      <c r="G163" s="48">
        <f>'Intellectual Capital (X3)'!N163</f>
        <v>8.1009360271819073</v>
      </c>
      <c r="H163" s="47">
        <f>'Nilai Perusahaan (Y)'!J163</f>
        <v>0.98093564292516711</v>
      </c>
      <c r="I163" s="47">
        <f>'GCG (Z)'!G163</f>
        <v>50</v>
      </c>
      <c r="J163" s="84">
        <f t="shared" si="6"/>
        <v>14.957264957264957</v>
      </c>
      <c r="K163" s="84">
        <f t="shared" si="7"/>
        <v>150</v>
      </c>
      <c r="L163" s="84">
        <f t="shared" si="8"/>
        <v>405.04680135909535</v>
      </c>
    </row>
    <row r="164" spans="1:12" x14ac:dyDescent="0.2">
      <c r="A164" s="160">
        <v>55</v>
      </c>
      <c r="B164" s="160" t="s">
        <v>61</v>
      </c>
      <c r="C164" s="161" t="s">
        <v>62</v>
      </c>
      <c r="D164" s="36">
        <v>2021</v>
      </c>
      <c r="E164" s="35">
        <f>'Sustainability Report (X1)'!G164</f>
        <v>0.23931623931623933</v>
      </c>
      <c r="F164" s="35">
        <f>'Green Accounting (X2)'!F164</f>
        <v>3</v>
      </c>
      <c r="G164" s="42">
        <f>'Intellectual Capital (X3)'!N164</f>
        <v>4.0823307580942974</v>
      </c>
      <c r="H164" s="35">
        <f>'Nilai Perusahaan (Y)'!J164</f>
        <v>1.792588176541819</v>
      </c>
      <c r="I164" s="35">
        <f>'GCG (Z)'!G164</f>
        <v>33.333333333333329</v>
      </c>
      <c r="J164" s="33">
        <f t="shared" si="6"/>
        <v>7.9772079772079767</v>
      </c>
      <c r="K164" s="33">
        <f t="shared" si="7"/>
        <v>99.999999999999986</v>
      </c>
      <c r="L164" s="33">
        <f t="shared" si="8"/>
        <v>136.07769193647655</v>
      </c>
    </row>
    <row r="165" spans="1:12" x14ac:dyDescent="0.2">
      <c r="A165" s="160"/>
      <c r="B165" s="160"/>
      <c r="C165" s="161"/>
      <c r="D165" s="36">
        <v>2022</v>
      </c>
      <c r="E165" s="35">
        <f>'Sustainability Report (X1)'!G165</f>
        <v>0.23931623931623933</v>
      </c>
      <c r="F165" s="35">
        <f>'Green Accounting (X2)'!F165</f>
        <v>3</v>
      </c>
      <c r="G165" s="42">
        <f>'Intellectual Capital (X3)'!N165</f>
        <v>3.2329592731254406</v>
      </c>
      <c r="H165" s="35">
        <f>'Nilai Perusahaan (Y)'!J165</f>
        <v>1.4523330908279963</v>
      </c>
      <c r="I165" s="35">
        <f>'GCG (Z)'!G165</f>
        <v>33.333333333333329</v>
      </c>
      <c r="J165" s="33">
        <f t="shared" si="6"/>
        <v>7.9772079772079767</v>
      </c>
      <c r="K165" s="33">
        <f t="shared" si="7"/>
        <v>99.999999999999986</v>
      </c>
      <c r="L165" s="33">
        <f t="shared" si="8"/>
        <v>107.76530910418134</v>
      </c>
    </row>
    <row r="166" spans="1:12" x14ac:dyDescent="0.2">
      <c r="A166" s="160"/>
      <c r="B166" s="160"/>
      <c r="C166" s="161"/>
      <c r="D166" s="36">
        <v>2023</v>
      </c>
      <c r="E166" s="35">
        <f>'Sustainability Report (X1)'!G166</f>
        <v>0.18803418803418803</v>
      </c>
      <c r="F166" s="35">
        <f>'Green Accounting (X2)'!F166</f>
        <v>3</v>
      </c>
      <c r="G166" s="42">
        <f>'Intellectual Capital (X3)'!N166</f>
        <v>3.0285175110808731</v>
      </c>
      <c r="H166" s="35">
        <f>'Nilai Perusahaan (Y)'!J166</f>
        <v>1.3346426386726635</v>
      </c>
      <c r="I166" s="35">
        <f>'GCG (Z)'!G166</f>
        <v>33.333333333333329</v>
      </c>
      <c r="J166" s="33">
        <f t="shared" si="6"/>
        <v>6.2678062678062672</v>
      </c>
      <c r="K166" s="33">
        <f t="shared" si="7"/>
        <v>99.999999999999986</v>
      </c>
      <c r="L166" s="33">
        <f t="shared" si="8"/>
        <v>100.95058370269575</v>
      </c>
    </row>
    <row r="167" spans="1:12" x14ac:dyDescent="0.2">
      <c r="A167" s="156">
        <v>56</v>
      </c>
      <c r="B167" s="156" t="s">
        <v>63</v>
      </c>
      <c r="C167" s="157" t="s">
        <v>64</v>
      </c>
      <c r="D167" s="52">
        <v>2021</v>
      </c>
      <c r="E167" s="53">
        <f>'Sustainability Report (X1)'!G167</f>
        <v>0.20512820512820512</v>
      </c>
      <c r="F167" s="53">
        <f>'Green Accounting (X2)'!F167</f>
        <v>3</v>
      </c>
      <c r="G167" s="54">
        <f>'Intellectual Capital (X3)'!N167</f>
        <v>5.0322077313274489</v>
      </c>
      <c r="H167" s="53">
        <f>'Nilai Perusahaan (Y)'!J167</f>
        <v>0.87363647248848142</v>
      </c>
      <c r="I167" s="53">
        <f>'GCG (Z)'!G167</f>
        <v>50</v>
      </c>
      <c r="J167" s="63">
        <f t="shared" si="6"/>
        <v>10.256410256410255</v>
      </c>
      <c r="K167" s="63">
        <f t="shared" si="7"/>
        <v>150</v>
      </c>
      <c r="L167" s="63">
        <f t="shared" si="8"/>
        <v>251.61038656637245</v>
      </c>
    </row>
    <row r="168" spans="1:12" x14ac:dyDescent="0.2">
      <c r="A168" s="156"/>
      <c r="B168" s="156"/>
      <c r="C168" s="157"/>
      <c r="D168" s="52">
        <v>2022</v>
      </c>
      <c r="E168" s="53">
        <f>'Sustainability Report (X1)'!G168</f>
        <v>0.23076923076923078</v>
      </c>
      <c r="F168" s="53">
        <f>'Green Accounting (X2)'!F168</f>
        <v>3</v>
      </c>
      <c r="G168" s="54">
        <f>'Intellectual Capital (X3)'!N168</f>
        <v>5.410017192729061</v>
      </c>
      <c r="H168" s="53">
        <f>'Nilai Perusahaan (Y)'!J168</f>
        <v>0.90249127558784026</v>
      </c>
      <c r="I168" s="53">
        <f>'GCG (Z)'!G168</f>
        <v>50</v>
      </c>
      <c r="J168" s="63">
        <f t="shared" si="6"/>
        <v>11.538461538461538</v>
      </c>
      <c r="K168" s="63">
        <f t="shared" si="7"/>
        <v>150</v>
      </c>
      <c r="L168" s="63">
        <f t="shared" si="8"/>
        <v>270.50085963645307</v>
      </c>
    </row>
    <row r="169" spans="1:12" x14ac:dyDescent="0.2">
      <c r="A169" s="156"/>
      <c r="B169" s="156"/>
      <c r="C169" s="157"/>
      <c r="D169" s="52">
        <v>2023</v>
      </c>
      <c r="E169" s="53">
        <f>'Sustainability Report (X1)'!G169</f>
        <v>0.34188034188034189</v>
      </c>
      <c r="F169" s="53">
        <f>'Green Accounting (X2)'!F169</f>
        <v>3</v>
      </c>
      <c r="G169" s="54">
        <f>'Intellectual Capital (X3)'!N169</f>
        <v>4.9163921283341843</v>
      </c>
      <c r="H169" s="53">
        <f>'Nilai Perusahaan (Y)'!J169</f>
        <v>0.73305353786357375</v>
      </c>
      <c r="I169" s="53">
        <f>'GCG (Z)'!G169</f>
        <v>50</v>
      </c>
      <c r="J169" s="63">
        <f t="shared" si="6"/>
        <v>17.094017094017094</v>
      </c>
      <c r="K169" s="63">
        <f t="shared" si="7"/>
        <v>150</v>
      </c>
      <c r="L169" s="63">
        <f t="shared" si="8"/>
        <v>245.81960641670921</v>
      </c>
    </row>
    <row r="170" spans="1:12" x14ac:dyDescent="0.2">
      <c r="A170" s="162">
        <v>57</v>
      </c>
      <c r="B170" s="162" t="s">
        <v>65</v>
      </c>
      <c r="C170" s="163" t="s">
        <v>66</v>
      </c>
      <c r="D170" s="49">
        <v>2021</v>
      </c>
      <c r="E170" s="50">
        <f>'Sustainability Report (X1)'!G170</f>
        <v>0.30769230769230771</v>
      </c>
      <c r="F170" s="50">
        <f>'Green Accounting (X2)'!F170</f>
        <v>3</v>
      </c>
      <c r="G170" s="51">
        <f>'Intellectual Capital (X3)'!N170</f>
        <v>0.14376528067113226</v>
      </c>
      <c r="H170" s="50">
        <f>'Nilai Perusahaan (Y)'!J170</f>
        <v>2.2011048437930407</v>
      </c>
      <c r="I170" s="50">
        <f>'GCG (Z)'!G170</f>
        <v>33.333333333333329</v>
      </c>
      <c r="J170" s="66">
        <f t="shared" si="6"/>
        <v>10.256410256410255</v>
      </c>
      <c r="K170" s="66">
        <f t="shared" si="7"/>
        <v>99.999999999999986</v>
      </c>
      <c r="L170" s="66">
        <f t="shared" si="8"/>
        <v>4.7921760223710743</v>
      </c>
    </row>
    <row r="171" spans="1:12" x14ac:dyDescent="0.2">
      <c r="A171" s="162"/>
      <c r="B171" s="162"/>
      <c r="C171" s="163"/>
      <c r="D171" s="49">
        <v>2022</v>
      </c>
      <c r="E171" s="50">
        <f>'Sustainability Report (X1)'!G171</f>
        <v>0.28205128205128205</v>
      </c>
      <c r="F171" s="50">
        <f>'Green Accounting (X2)'!F171</f>
        <v>3</v>
      </c>
      <c r="G171" s="51">
        <f>'Intellectual Capital (X3)'!N171</f>
        <v>8.212840600504828</v>
      </c>
      <c r="H171" s="50">
        <f>'Nilai Perusahaan (Y)'!J171</f>
        <v>3.0123546582342442</v>
      </c>
      <c r="I171" s="50">
        <f>'GCG (Z)'!G171</f>
        <v>33.333333333333329</v>
      </c>
      <c r="J171" s="66">
        <f t="shared" si="6"/>
        <v>9.4017094017094003</v>
      </c>
      <c r="K171" s="66">
        <f t="shared" si="7"/>
        <v>99.999999999999986</v>
      </c>
      <c r="L171" s="66">
        <f t="shared" si="8"/>
        <v>273.7613533501609</v>
      </c>
    </row>
    <row r="172" spans="1:12" x14ac:dyDescent="0.2">
      <c r="A172" s="162"/>
      <c r="B172" s="162"/>
      <c r="C172" s="163"/>
      <c r="D172" s="49">
        <v>2023</v>
      </c>
      <c r="E172" s="50">
        <f>'Sustainability Report (X1)'!G172</f>
        <v>0.22222222222222221</v>
      </c>
      <c r="F172" s="50">
        <f>'Green Accounting (X2)'!F172</f>
        <v>3</v>
      </c>
      <c r="G172" s="51">
        <f>'Intellectual Capital (X3)'!N172</f>
        <v>-2.132947236556137</v>
      </c>
      <c r="H172" s="50">
        <f>'Nilai Perusahaan (Y)'!J172</f>
        <v>1.7509467244427035</v>
      </c>
      <c r="I172" s="50">
        <f>'GCG (Z)'!G172</f>
        <v>33.333333333333329</v>
      </c>
      <c r="J172" s="66">
        <f t="shared" si="6"/>
        <v>7.4074074074074057</v>
      </c>
      <c r="K172" s="66">
        <f t="shared" si="7"/>
        <v>99.999999999999986</v>
      </c>
      <c r="L172" s="66">
        <f t="shared" si="8"/>
        <v>-71.098241218537893</v>
      </c>
    </row>
    <row r="173" spans="1:12" x14ac:dyDescent="0.2">
      <c r="A173" s="164">
        <v>58</v>
      </c>
      <c r="B173" s="164" t="s">
        <v>67</v>
      </c>
      <c r="C173" s="165" t="s">
        <v>68</v>
      </c>
      <c r="D173" s="43">
        <v>2021</v>
      </c>
      <c r="E173" s="44">
        <f>'Sustainability Report (X1)'!G173</f>
        <v>0.25641025641025639</v>
      </c>
      <c r="F173" s="44">
        <f>'Green Accounting (X2)'!F173</f>
        <v>4</v>
      </c>
      <c r="G173" s="45">
        <f>'Intellectual Capital (X3)'!N173</f>
        <v>9.314198618532572</v>
      </c>
      <c r="H173" s="44">
        <f>'Nilai Perusahaan (Y)'!J173</f>
        <v>1.2353574837226269</v>
      </c>
      <c r="I173" s="44">
        <f>'GCG (Z)'!G173</f>
        <v>20</v>
      </c>
      <c r="J173" s="81">
        <f t="shared" si="6"/>
        <v>5.1282051282051277</v>
      </c>
      <c r="K173" s="81">
        <f t="shared" si="7"/>
        <v>80</v>
      </c>
      <c r="L173" s="81">
        <f t="shared" si="8"/>
        <v>186.28397237065144</v>
      </c>
    </row>
    <row r="174" spans="1:12" x14ac:dyDescent="0.2">
      <c r="A174" s="164"/>
      <c r="B174" s="164"/>
      <c r="C174" s="165"/>
      <c r="D174" s="43">
        <v>2022</v>
      </c>
      <c r="E174" s="44">
        <f>'Sustainability Report (X1)'!G174</f>
        <v>0.18803418803418803</v>
      </c>
      <c r="F174" s="44">
        <f>'Green Accounting (X2)'!F174</f>
        <v>4</v>
      </c>
      <c r="G174" s="45">
        <f>'Intellectual Capital (X3)'!N174</f>
        <v>10.957413477491862</v>
      </c>
      <c r="H174" s="44">
        <f>'Nilai Perusahaan (Y)'!J174</f>
        <v>1.3602614810370883</v>
      </c>
      <c r="I174" s="44">
        <f>'GCG (Z)'!G174</f>
        <v>20</v>
      </c>
      <c r="J174" s="81">
        <f t="shared" si="6"/>
        <v>3.7606837606837606</v>
      </c>
      <c r="K174" s="81">
        <f t="shared" si="7"/>
        <v>80</v>
      </c>
      <c r="L174" s="81">
        <f t="shared" si="8"/>
        <v>219.14826954983724</v>
      </c>
    </row>
    <row r="175" spans="1:12" x14ac:dyDescent="0.2">
      <c r="A175" s="164"/>
      <c r="B175" s="164"/>
      <c r="C175" s="165"/>
      <c r="D175" s="43">
        <v>2023</v>
      </c>
      <c r="E175" s="44">
        <f>'Sustainability Report (X1)'!G175</f>
        <v>0.22222222222222221</v>
      </c>
      <c r="F175" s="44">
        <f>'Green Accounting (X2)'!F175</f>
        <v>4</v>
      </c>
      <c r="G175" s="45">
        <f>'Intellectual Capital (X3)'!N175</f>
        <v>7.9481546169216504</v>
      </c>
      <c r="H175" s="44">
        <f>'Nilai Perusahaan (Y)'!J175</f>
        <v>1.0442352797452188</v>
      </c>
      <c r="I175" s="44">
        <f>'GCG (Z)'!G175</f>
        <v>20</v>
      </c>
      <c r="J175" s="81">
        <f t="shared" si="6"/>
        <v>4.4444444444444446</v>
      </c>
      <c r="K175" s="81">
        <f t="shared" si="7"/>
        <v>80</v>
      </c>
      <c r="L175" s="81">
        <f t="shared" si="8"/>
        <v>158.963092338433</v>
      </c>
    </row>
    <row r="176" spans="1:12" x14ac:dyDescent="0.2">
      <c r="A176" s="158">
        <v>59</v>
      </c>
      <c r="B176" s="158" t="s">
        <v>69</v>
      </c>
      <c r="C176" s="159" t="s">
        <v>70</v>
      </c>
      <c r="D176" s="46">
        <v>2021</v>
      </c>
      <c r="E176" s="47">
        <f>'Sustainability Report (X1)'!G176</f>
        <v>0.28205128205128205</v>
      </c>
      <c r="F176" s="47">
        <f>'Green Accounting (X2)'!F176</f>
        <v>3</v>
      </c>
      <c r="G176" s="48">
        <f>'Intellectual Capital (X3)'!N176</f>
        <v>5.1982655778161631</v>
      </c>
      <c r="H176" s="47">
        <f>'Nilai Perusahaan (Y)'!J176</f>
        <v>1.1903629131958038</v>
      </c>
      <c r="I176" s="47">
        <f>'GCG (Z)'!G176</f>
        <v>33.333333333333329</v>
      </c>
      <c r="J176" s="84">
        <f t="shared" si="6"/>
        <v>9.4017094017094003</v>
      </c>
      <c r="K176" s="84">
        <f t="shared" si="7"/>
        <v>99.999999999999986</v>
      </c>
      <c r="L176" s="84">
        <f t="shared" si="8"/>
        <v>173.27551926053874</v>
      </c>
    </row>
    <row r="177" spans="1:12" x14ac:dyDescent="0.2">
      <c r="A177" s="158"/>
      <c r="B177" s="158"/>
      <c r="C177" s="159"/>
      <c r="D177" s="46">
        <v>2022</v>
      </c>
      <c r="E177" s="47">
        <f>'Sustainability Report (X1)'!G177</f>
        <v>0.38461538461538464</v>
      </c>
      <c r="F177" s="47">
        <f>'Green Accounting (X2)'!F177</f>
        <v>3</v>
      </c>
      <c r="G177" s="48">
        <f>'Intellectual Capital (X3)'!N177</f>
        <v>7.6113662226672796</v>
      </c>
      <c r="H177" s="47">
        <f>'Nilai Perusahaan (Y)'!J177</f>
        <v>1.297001587825378</v>
      </c>
      <c r="I177" s="47">
        <f>'GCG (Z)'!G177</f>
        <v>33.333333333333329</v>
      </c>
      <c r="J177" s="84">
        <f t="shared" si="6"/>
        <v>12.820512820512819</v>
      </c>
      <c r="K177" s="84">
        <f t="shared" si="7"/>
        <v>99.999999999999986</v>
      </c>
      <c r="L177" s="84">
        <f t="shared" si="8"/>
        <v>253.71220742224261</v>
      </c>
    </row>
    <row r="178" spans="1:12" x14ac:dyDescent="0.2">
      <c r="A178" s="158"/>
      <c r="B178" s="158"/>
      <c r="C178" s="159"/>
      <c r="D178" s="46">
        <v>2023</v>
      </c>
      <c r="E178" s="47">
        <f>'Sustainability Report (X1)'!G178</f>
        <v>0.37606837606837606</v>
      </c>
      <c r="F178" s="47">
        <f>'Green Accounting (X2)'!F178</f>
        <v>3</v>
      </c>
      <c r="G178" s="48">
        <f>'Intellectual Capital (X3)'!N178</f>
        <v>5.2949699231318732</v>
      </c>
      <c r="H178" s="47">
        <f>'Nilai Perusahaan (Y)'!J178</f>
        <v>1.1667886828566734</v>
      </c>
      <c r="I178" s="47">
        <f>'GCG (Z)'!G178</f>
        <v>33.333333333333329</v>
      </c>
      <c r="J178" s="84">
        <f t="shared" si="6"/>
        <v>12.535612535612534</v>
      </c>
      <c r="K178" s="84">
        <f t="shared" si="7"/>
        <v>99.999999999999986</v>
      </c>
      <c r="L178" s="84">
        <f t="shared" si="8"/>
        <v>176.49899743772909</v>
      </c>
    </row>
    <row r="179" spans="1:12" x14ac:dyDescent="0.2">
      <c r="A179" s="160">
        <v>60</v>
      </c>
      <c r="B179" s="160" t="s">
        <v>71</v>
      </c>
      <c r="C179" s="161" t="s">
        <v>72</v>
      </c>
      <c r="D179" s="36">
        <v>2021</v>
      </c>
      <c r="E179" s="35">
        <f>'Sustainability Report (X1)'!G179</f>
        <v>0.30769230769230771</v>
      </c>
      <c r="F179" s="35">
        <f>'Green Accounting (X2)'!F179</f>
        <v>3</v>
      </c>
      <c r="G179" s="42">
        <f>'Intellectual Capital (X3)'!N179</f>
        <v>2.2825113163186077</v>
      </c>
      <c r="H179" s="35">
        <f>'Nilai Perusahaan (Y)'!J179</f>
        <v>0.79943689349731129</v>
      </c>
      <c r="I179" s="35">
        <f>'GCG (Z)'!G179</f>
        <v>40</v>
      </c>
      <c r="J179" s="33">
        <f t="shared" si="6"/>
        <v>12.307692307692308</v>
      </c>
      <c r="K179" s="33">
        <f t="shared" si="7"/>
        <v>120</v>
      </c>
      <c r="L179" s="33">
        <f t="shared" si="8"/>
        <v>91.300452652744312</v>
      </c>
    </row>
    <row r="180" spans="1:12" x14ac:dyDescent="0.2">
      <c r="A180" s="160"/>
      <c r="B180" s="160"/>
      <c r="C180" s="161"/>
      <c r="D180" s="36">
        <v>2022</v>
      </c>
      <c r="E180" s="35">
        <f>'Sustainability Report (X1)'!G180</f>
        <v>0.25641025641025639</v>
      </c>
      <c r="F180" s="35">
        <f>'Green Accounting (X2)'!F180</f>
        <v>3</v>
      </c>
      <c r="G180" s="42">
        <f>'Intellectual Capital (X3)'!N180</f>
        <v>2.446358593188136</v>
      </c>
      <c r="H180" s="35">
        <f>'Nilai Perusahaan (Y)'!J180</f>
        <v>0.97065985255591714</v>
      </c>
      <c r="I180" s="35">
        <f>'GCG (Z)'!G180</f>
        <v>40</v>
      </c>
      <c r="J180" s="33">
        <f t="shared" si="6"/>
        <v>10.256410256410255</v>
      </c>
      <c r="K180" s="33">
        <f t="shared" si="7"/>
        <v>120</v>
      </c>
      <c r="L180" s="33">
        <f t="shared" si="8"/>
        <v>97.854343727525446</v>
      </c>
    </row>
    <row r="181" spans="1:12" x14ac:dyDescent="0.2">
      <c r="A181" s="160"/>
      <c r="B181" s="160"/>
      <c r="C181" s="161"/>
      <c r="D181" s="36">
        <v>2023</v>
      </c>
      <c r="E181" s="35">
        <f>'Sustainability Report (X1)'!G181</f>
        <v>0.26495726495726496</v>
      </c>
      <c r="F181" s="35">
        <f>'Green Accounting (X2)'!F181</f>
        <v>3</v>
      </c>
      <c r="G181" s="42">
        <f>'Intellectual Capital (X3)'!N181</f>
        <v>2.2185053424187196</v>
      </c>
      <c r="H181" s="35">
        <f>'Nilai Perusahaan (Y)'!J181</f>
        <v>1.1486760051177693</v>
      </c>
      <c r="I181" s="35">
        <f>'GCG (Z)'!G181</f>
        <v>40</v>
      </c>
      <c r="J181" s="33">
        <f t="shared" si="6"/>
        <v>10.598290598290598</v>
      </c>
      <c r="K181" s="33">
        <f t="shared" si="7"/>
        <v>120</v>
      </c>
      <c r="L181" s="33">
        <f t="shared" si="8"/>
        <v>88.740213696748782</v>
      </c>
    </row>
    <row r="182" spans="1:12" x14ac:dyDescent="0.2">
      <c r="A182" s="156">
        <v>61</v>
      </c>
      <c r="B182" s="156" t="s">
        <v>73</v>
      </c>
      <c r="C182" s="157" t="s">
        <v>74</v>
      </c>
      <c r="D182" s="52">
        <v>2021</v>
      </c>
      <c r="E182" s="53">
        <f>'Sustainability Report (X1)'!G182</f>
        <v>0.22222222222222221</v>
      </c>
      <c r="F182" s="53">
        <f>'Green Accounting (X2)'!F182</f>
        <v>4</v>
      </c>
      <c r="G182" s="54">
        <f>'Intellectual Capital (X3)'!N182</f>
        <v>2.1567169152782668</v>
      </c>
      <c r="H182" s="53">
        <f>'Nilai Perusahaan (Y)'!J182</f>
        <v>0.71006133366216795</v>
      </c>
      <c r="I182" s="53">
        <f>'GCG (Z)'!G182</f>
        <v>20</v>
      </c>
      <c r="J182" s="63">
        <f t="shared" si="6"/>
        <v>4.4444444444444446</v>
      </c>
      <c r="K182" s="63">
        <f t="shared" si="7"/>
        <v>80</v>
      </c>
      <c r="L182" s="63">
        <f t="shared" si="8"/>
        <v>43.134338305565336</v>
      </c>
    </row>
    <row r="183" spans="1:12" x14ac:dyDescent="0.2">
      <c r="A183" s="156"/>
      <c r="B183" s="156"/>
      <c r="C183" s="157"/>
      <c r="D183" s="52">
        <v>2022</v>
      </c>
      <c r="E183" s="53">
        <f>'Sustainability Report (X1)'!G183</f>
        <v>0.25641025641025639</v>
      </c>
      <c r="F183" s="53">
        <f>'Green Accounting (X2)'!F183</f>
        <v>4</v>
      </c>
      <c r="G183" s="54">
        <f>'Intellectual Capital (X3)'!N183</f>
        <v>3.0165487284097345</v>
      </c>
      <c r="H183" s="53">
        <f>'Nilai Perusahaan (Y)'!J183</f>
        <v>1.578301899101056</v>
      </c>
      <c r="I183" s="53">
        <f>'GCG (Z)'!G183</f>
        <v>20</v>
      </c>
      <c r="J183" s="63">
        <f t="shared" si="6"/>
        <v>5.1282051282051277</v>
      </c>
      <c r="K183" s="63">
        <f t="shared" si="7"/>
        <v>80</v>
      </c>
      <c r="L183" s="63">
        <f t="shared" si="8"/>
        <v>60.330974568194691</v>
      </c>
    </row>
    <row r="184" spans="1:12" x14ac:dyDescent="0.2">
      <c r="A184" s="156"/>
      <c r="B184" s="156"/>
      <c r="C184" s="157"/>
      <c r="D184" s="52">
        <v>2023</v>
      </c>
      <c r="E184" s="53">
        <f>'Sustainability Report (X1)'!G184</f>
        <v>0.24786324786324787</v>
      </c>
      <c r="F184" s="53">
        <f>'Green Accounting (X2)'!F184</f>
        <v>4</v>
      </c>
      <c r="G184" s="54">
        <f>'Intellectual Capital (X3)'!N184</f>
        <v>5.7731027274835194</v>
      </c>
      <c r="H184" s="53">
        <f>'Nilai Perusahaan (Y)'!J184</f>
        <v>1.7073912194593759</v>
      </c>
      <c r="I184" s="53">
        <f>'GCG (Z)'!G184</f>
        <v>20</v>
      </c>
      <c r="J184" s="63">
        <f t="shared" si="6"/>
        <v>4.9572649572649574</v>
      </c>
      <c r="K184" s="63">
        <f t="shared" si="7"/>
        <v>80</v>
      </c>
      <c r="L184" s="63">
        <f t="shared" si="8"/>
        <v>115.46205454967038</v>
      </c>
    </row>
    <row r="185" spans="1:12" x14ac:dyDescent="0.2">
      <c r="A185" s="162">
        <v>62</v>
      </c>
      <c r="B185" s="162" t="s">
        <v>75</v>
      </c>
      <c r="C185" s="163" t="s">
        <v>76</v>
      </c>
      <c r="D185" s="49">
        <v>2021</v>
      </c>
      <c r="E185" s="50">
        <f>'Sustainability Report (X1)'!G185</f>
        <v>0.38461538461538464</v>
      </c>
      <c r="F185" s="50">
        <f>'Green Accounting (X2)'!F185</f>
        <v>3</v>
      </c>
      <c r="G185" s="51">
        <f>'Intellectual Capital (X3)'!N185</f>
        <v>6.140813435826816</v>
      </c>
      <c r="H185" s="50">
        <f>'Nilai Perusahaan (Y)'!J185</f>
        <v>1.1203549928130998</v>
      </c>
      <c r="I185" s="50">
        <f>'GCG (Z)'!G185</f>
        <v>50</v>
      </c>
      <c r="J185" s="66">
        <f t="shared" si="6"/>
        <v>19.230769230769234</v>
      </c>
      <c r="K185" s="66">
        <f t="shared" si="7"/>
        <v>150</v>
      </c>
      <c r="L185" s="66">
        <f t="shared" si="8"/>
        <v>307.0406717913408</v>
      </c>
    </row>
    <row r="186" spans="1:12" x14ac:dyDescent="0.2">
      <c r="A186" s="162"/>
      <c r="B186" s="162"/>
      <c r="C186" s="163"/>
      <c r="D186" s="49">
        <v>2022</v>
      </c>
      <c r="E186" s="50">
        <f>'Sustainability Report (X1)'!G186</f>
        <v>0.37606837606837606</v>
      </c>
      <c r="F186" s="50">
        <f>'Green Accounting (X2)'!F186</f>
        <v>3</v>
      </c>
      <c r="G186" s="51">
        <f>'Intellectual Capital (X3)'!N186</f>
        <v>8.7783429344189088</v>
      </c>
      <c r="H186" s="50">
        <f>'Nilai Perusahaan (Y)'!J186</f>
        <v>2.7329284332836288</v>
      </c>
      <c r="I186" s="50">
        <f>'GCG (Z)'!G186</f>
        <v>50</v>
      </c>
      <c r="J186" s="66">
        <f t="shared" si="6"/>
        <v>18.803418803418804</v>
      </c>
      <c r="K186" s="66">
        <f t="shared" si="7"/>
        <v>150</v>
      </c>
      <c r="L186" s="66">
        <f t="shared" si="8"/>
        <v>438.91714672094542</v>
      </c>
    </row>
    <row r="187" spans="1:12" x14ac:dyDescent="0.2">
      <c r="A187" s="162"/>
      <c r="B187" s="162"/>
      <c r="C187" s="163"/>
      <c r="D187" s="49">
        <v>2023</v>
      </c>
      <c r="E187" s="50">
        <f>'Sustainability Report (X1)'!G187</f>
        <v>0.57264957264957261</v>
      </c>
      <c r="F187" s="50">
        <f>'Green Accounting (X2)'!F187</f>
        <v>3</v>
      </c>
      <c r="G187" s="51">
        <f>'Intellectual Capital (X3)'!N187</f>
        <v>6.3491866173469225</v>
      </c>
      <c r="H187" s="50">
        <f>'Nilai Perusahaan (Y)'!J187</f>
        <v>1.4975285807266345</v>
      </c>
      <c r="I187" s="50">
        <f>'GCG (Z)'!G187</f>
        <v>50</v>
      </c>
      <c r="J187" s="66">
        <f t="shared" si="6"/>
        <v>28.63247863247863</v>
      </c>
      <c r="K187" s="66">
        <f t="shared" si="7"/>
        <v>150</v>
      </c>
      <c r="L187" s="66">
        <f t="shared" si="8"/>
        <v>317.45933086734613</v>
      </c>
    </row>
    <row r="188" spans="1:12" x14ac:dyDescent="0.2">
      <c r="A188" s="164">
        <v>63</v>
      </c>
      <c r="B188" s="164" t="s">
        <v>77</v>
      </c>
      <c r="C188" s="165" t="s">
        <v>78</v>
      </c>
      <c r="D188" s="43">
        <v>2021</v>
      </c>
      <c r="E188" s="44">
        <f>'Sustainability Report (X1)'!G188</f>
        <v>0.23076923076923078</v>
      </c>
      <c r="F188" s="44">
        <f>'Green Accounting (X2)'!F188</f>
        <v>3</v>
      </c>
      <c r="G188" s="45">
        <f>'Intellectual Capital (X3)'!N188</f>
        <v>6.3077353011446711</v>
      </c>
      <c r="H188" s="44">
        <f>'Nilai Perusahaan (Y)'!J188</f>
        <v>2.4230833437403398</v>
      </c>
      <c r="I188" s="44">
        <f>'GCG (Z)'!G188</f>
        <v>50</v>
      </c>
      <c r="J188" s="81">
        <f t="shared" si="6"/>
        <v>11.538461538461538</v>
      </c>
      <c r="K188" s="81">
        <f t="shared" si="7"/>
        <v>150</v>
      </c>
      <c r="L188" s="81">
        <f t="shared" si="8"/>
        <v>315.38676505723356</v>
      </c>
    </row>
    <row r="189" spans="1:12" x14ac:dyDescent="0.2">
      <c r="A189" s="164"/>
      <c r="B189" s="164"/>
      <c r="C189" s="165"/>
      <c r="D189" s="43">
        <v>2022</v>
      </c>
      <c r="E189" s="44">
        <f>'Sustainability Report (X1)'!G189</f>
        <v>0.23931623931623933</v>
      </c>
      <c r="F189" s="44">
        <f>'Green Accounting (X2)'!F189</f>
        <v>3</v>
      </c>
      <c r="G189" s="45">
        <f>'Intellectual Capital (X3)'!N189</f>
        <v>3.6882014799423133</v>
      </c>
      <c r="H189" s="44">
        <f>'Nilai Perusahaan (Y)'!J189</f>
        <v>1.4185181133117499</v>
      </c>
      <c r="I189" s="44">
        <f>'GCG (Z)'!G189</f>
        <v>50</v>
      </c>
      <c r="J189" s="81">
        <f t="shared" si="6"/>
        <v>11.965811965811966</v>
      </c>
      <c r="K189" s="81">
        <f t="shared" si="7"/>
        <v>150</v>
      </c>
      <c r="L189" s="81">
        <f t="shared" si="8"/>
        <v>184.41007399711566</v>
      </c>
    </row>
    <row r="190" spans="1:12" x14ac:dyDescent="0.2">
      <c r="A190" s="164"/>
      <c r="B190" s="164"/>
      <c r="C190" s="165"/>
      <c r="D190" s="43">
        <v>2023</v>
      </c>
      <c r="E190" s="44">
        <f>'Sustainability Report (X1)'!G190</f>
        <v>0.36752136752136755</v>
      </c>
      <c r="F190" s="44">
        <f>'Green Accounting (X2)'!F190</f>
        <v>3</v>
      </c>
      <c r="G190" s="45">
        <f>'Intellectual Capital (X3)'!N190</f>
        <v>6.3041018734680074</v>
      </c>
      <c r="H190" s="44">
        <f>'Nilai Perusahaan (Y)'!J190</f>
        <v>2.5214008987478151</v>
      </c>
      <c r="I190" s="44">
        <f>'GCG (Z)'!G190</f>
        <v>50</v>
      </c>
      <c r="J190" s="81">
        <f t="shared" si="6"/>
        <v>18.376068376068378</v>
      </c>
      <c r="K190" s="81">
        <f t="shared" si="7"/>
        <v>150</v>
      </c>
      <c r="L190" s="81">
        <f t="shared" si="8"/>
        <v>315.20509367340037</v>
      </c>
    </row>
    <row r="191" spans="1:12" x14ac:dyDescent="0.2">
      <c r="A191" s="158">
        <v>64</v>
      </c>
      <c r="B191" s="158" t="s">
        <v>79</v>
      </c>
      <c r="C191" s="159" t="s">
        <v>80</v>
      </c>
      <c r="D191" s="46">
        <v>2021</v>
      </c>
      <c r="E191" s="47">
        <f>'Sustainability Report (X1)'!G191</f>
        <v>0.23931623931623933</v>
      </c>
      <c r="F191" s="47">
        <f>'Green Accounting (X2)'!F191</f>
        <v>3</v>
      </c>
      <c r="G191" s="48">
        <f>'Intellectual Capital (X3)'!N191</f>
        <v>4.896014328104938</v>
      </c>
      <c r="H191" s="47">
        <f>'Nilai Perusahaan (Y)'!J191</f>
        <v>1.1103827648190121</v>
      </c>
      <c r="I191" s="47">
        <f>'GCG (Z)'!G191</f>
        <v>50</v>
      </c>
      <c r="J191" s="84">
        <f t="shared" si="6"/>
        <v>11.965811965811966</v>
      </c>
      <c r="K191" s="84">
        <f t="shared" si="7"/>
        <v>150</v>
      </c>
      <c r="L191" s="84">
        <f t="shared" si="8"/>
        <v>244.8007164052469</v>
      </c>
    </row>
    <row r="192" spans="1:12" x14ac:dyDescent="0.2">
      <c r="A192" s="158"/>
      <c r="B192" s="158"/>
      <c r="C192" s="159"/>
      <c r="D192" s="46">
        <v>2022</v>
      </c>
      <c r="E192" s="47">
        <f>'Sustainability Report (X1)'!G192</f>
        <v>0.22222222222222221</v>
      </c>
      <c r="F192" s="47">
        <f>'Green Accounting (X2)'!F192</f>
        <v>3</v>
      </c>
      <c r="G192" s="48">
        <f>'Intellectual Capital (X3)'!N192</f>
        <v>4.7904738912144964</v>
      </c>
      <c r="H192" s="47">
        <f>'Nilai Perusahaan (Y)'!J192</f>
        <v>0.95127953435062385</v>
      </c>
      <c r="I192" s="47">
        <f>'GCG (Z)'!G192</f>
        <v>50</v>
      </c>
      <c r="J192" s="84">
        <f t="shared" si="6"/>
        <v>11.111111111111111</v>
      </c>
      <c r="K192" s="84">
        <f t="shared" si="7"/>
        <v>150</v>
      </c>
      <c r="L192" s="84">
        <f t="shared" si="8"/>
        <v>239.52369456072483</v>
      </c>
    </row>
    <row r="193" spans="1:12" x14ac:dyDescent="0.2">
      <c r="A193" s="158"/>
      <c r="B193" s="158"/>
      <c r="C193" s="159"/>
      <c r="D193" s="46">
        <v>2023</v>
      </c>
      <c r="E193" s="47">
        <f>'Sustainability Report (X1)'!G193</f>
        <v>0.25641025641025639</v>
      </c>
      <c r="F193" s="47">
        <f>'Green Accounting (X2)'!F193</f>
        <v>3</v>
      </c>
      <c r="G193" s="48">
        <f>'Intellectual Capital (X3)'!N193</f>
        <v>4.7477600493532526</v>
      </c>
      <c r="H193" s="47">
        <f>'Nilai Perusahaan (Y)'!J193</f>
        <v>0.97474851349148983</v>
      </c>
      <c r="I193" s="47">
        <f>'GCG (Z)'!G193</f>
        <v>50</v>
      </c>
      <c r="J193" s="84">
        <f t="shared" si="6"/>
        <v>12.820512820512819</v>
      </c>
      <c r="K193" s="84">
        <f t="shared" si="7"/>
        <v>150</v>
      </c>
      <c r="L193" s="84">
        <f t="shared" si="8"/>
        <v>237.38800246766263</v>
      </c>
    </row>
    <row r="194" spans="1:12" x14ac:dyDescent="0.2">
      <c r="A194" s="160">
        <v>65</v>
      </c>
      <c r="B194" s="160" t="s">
        <v>81</v>
      </c>
      <c r="C194" s="161" t="s">
        <v>82</v>
      </c>
      <c r="D194" s="36">
        <v>2021</v>
      </c>
      <c r="E194" s="35">
        <f>'Sustainability Report (X1)'!G194</f>
        <v>0.3504273504273504</v>
      </c>
      <c r="F194" s="35">
        <f>'Green Accounting (X2)'!F194</f>
        <v>3</v>
      </c>
      <c r="G194" s="42">
        <f>'Intellectual Capital (X3)'!N194</f>
        <v>4.8831137699808096</v>
      </c>
      <c r="H194" s="35">
        <f>'Nilai Perusahaan (Y)'!J194</f>
        <v>0.5701094588673643</v>
      </c>
      <c r="I194" s="35">
        <f>'GCG (Z)'!G194</f>
        <v>50</v>
      </c>
      <c r="J194" s="33">
        <f t="shared" ref="J194:J214" si="9">E194*I194</f>
        <v>17.52136752136752</v>
      </c>
      <c r="K194" s="33">
        <f t="shared" ref="K194:K214" si="10">F194*I194</f>
        <v>150</v>
      </c>
      <c r="L194" s="33">
        <f t="shared" ref="L194:L214" si="11">G194*I194</f>
        <v>244.15568849904048</v>
      </c>
    </row>
    <row r="195" spans="1:12" x14ac:dyDescent="0.2">
      <c r="A195" s="160"/>
      <c r="B195" s="160"/>
      <c r="C195" s="161"/>
      <c r="D195" s="36">
        <v>2022</v>
      </c>
      <c r="E195" s="35">
        <f>'Sustainability Report (X1)'!G195</f>
        <v>0.53846153846153844</v>
      </c>
      <c r="F195" s="35">
        <f>'Green Accounting (X2)'!F195</f>
        <v>3</v>
      </c>
      <c r="G195" s="42">
        <f>'Intellectual Capital (X3)'!N195</f>
        <v>5.5641524554847841</v>
      </c>
      <c r="H195" s="35">
        <f>'Nilai Perusahaan (Y)'!J195</f>
        <v>0.5393884643711786</v>
      </c>
      <c r="I195" s="35">
        <f>'GCG (Z)'!G195</f>
        <v>50</v>
      </c>
      <c r="J195" s="33">
        <f t="shared" si="9"/>
        <v>26.923076923076923</v>
      </c>
      <c r="K195" s="33">
        <f t="shared" si="10"/>
        <v>150</v>
      </c>
      <c r="L195" s="33">
        <f t="shared" si="11"/>
        <v>278.20762277423921</v>
      </c>
    </row>
    <row r="196" spans="1:12" x14ac:dyDescent="0.2">
      <c r="A196" s="160"/>
      <c r="B196" s="160"/>
      <c r="C196" s="161"/>
      <c r="D196" s="36">
        <v>2023</v>
      </c>
      <c r="E196" s="35">
        <f>'Sustainability Report (X1)'!G196</f>
        <v>0.29914529914529914</v>
      </c>
      <c r="F196" s="35">
        <f>'Green Accounting (X2)'!F196</f>
        <v>3</v>
      </c>
      <c r="G196" s="42">
        <f>'Intellectual Capital (X3)'!N196</f>
        <v>4.8653938770728056</v>
      </c>
      <c r="H196" s="35">
        <f>'Nilai Perusahaan (Y)'!J196</f>
        <v>0.5058114162836721</v>
      </c>
      <c r="I196" s="35">
        <f>'GCG (Z)'!G196</f>
        <v>50</v>
      </c>
      <c r="J196" s="33">
        <f t="shared" si="9"/>
        <v>14.957264957264957</v>
      </c>
      <c r="K196" s="33">
        <f t="shared" si="10"/>
        <v>150</v>
      </c>
      <c r="L196" s="33">
        <f t="shared" si="11"/>
        <v>243.26969385364029</v>
      </c>
    </row>
    <row r="197" spans="1:12" x14ac:dyDescent="0.2">
      <c r="A197" s="156">
        <v>66</v>
      </c>
      <c r="B197" s="156" t="s">
        <v>83</v>
      </c>
      <c r="C197" s="157" t="s">
        <v>84</v>
      </c>
      <c r="D197" s="52">
        <v>2021</v>
      </c>
      <c r="E197" s="53">
        <f>'Sustainability Report (X1)'!G197</f>
        <v>0.24786324786324787</v>
      </c>
      <c r="F197" s="53">
        <f>'Green Accounting (X2)'!F197</f>
        <v>3</v>
      </c>
      <c r="G197" s="54">
        <f>'Intellectual Capital (X3)'!N197</f>
        <v>-0.80966486800167192</v>
      </c>
      <c r="H197" s="53">
        <f>'Nilai Perusahaan (Y)'!J197</f>
        <v>2.3533955133228228</v>
      </c>
      <c r="I197" s="53">
        <f>'GCG (Z)'!G197</f>
        <v>50</v>
      </c>
      <c r="J197" s="63">
        <f t="shared" si="9"/>
        <v>12.393162393162394</v>
      </c>
      <c r="K197" s="63">
        <f t="shared" si="10"/>
        <v>150</v>
      </c>
      <c r="L197" s="63">
        <f t="shared" si="11"/>
        <v>-40.483243400083595</v>
      </c>
    </row>
    <row r="198" spans="1:12" x14ac:dyDescent="0.2">
      <c r="A198" s="156"/>
      <c r="B198" s="156"/>
      <c r="C198" s="157"/>
      <c r="D198" s="52">
        <v>2022</v>
      </c>
      <c r="E198" s="53">
        <f>'Sustainability Report (X1)'!G198</f>
        <v>0.36752136752136755</v>
      </c>
      <c r="F198" s="53">
        <f>'Green Accounting (X2)'!F198</f>
        <v>3</v>
      </c>
      <c r="G198" s="54">
        <f>'Intellectual Capital (X3)'!N198</f>
        <v>3.4558393347961798</v>
      </c>
      <c r="H198" s="53">
        <f>'Nilai Perusahaan (Y)'!J198</f>
        <v>2.4165332347157813</v>
      </c>
      <c r="I198" s="53">
        <f>'GCG (Z)'!G198</f>
        <v>50</v>
      </c>
      <c r="J198" s="63">
        <f t="shared" si="9"/>
        <v>18.376068376068378</v>
      </c>
      <c r="K198" s="63">
        <f t="shared" si="10"/>
        <v>150</v>
      </c>
      <c r="L198" s="63">
        <f t="shared" si="11"/>
        <v>172.791966739809</v>
      </c>
    </row>
    <row r="199" spans="1:12" x14ac:dyDescent="0.2">
      <c r="A199" s="156"/>
      <c r="B199" s="156"/>
      <c r="C199" s="157"/>
      <c r="D199" s="52">
        <v>2023</v>
      </c>
      <c r="E199" s="53">
        <f>'Sustainability Report (X1)'!G199</f>
        <v>0.23076923076923078</v>
      </c>
      <c r="F199" s="53">
        <f>'Green Accounting (X2)'!F199</f>
        <v>3</v>
      </c>
      <c r="G199" s="54">
        <f>'Intellectual Capital (X3)'!N199</f>
        <v>5.2429893050025358</v>
      </c>
      <c r="H199" s="53">
        <f>'Nilai Perusahaan (Y)'!J199</f>
        <v>0.88509241068106259</v>
      </c>
      <c r="I199" s="53">
        <f>'GCG (Z)'!G199</f>
        <v>50</v>
      </c>
      <c r="J199" s="63">
        <f t="shared" si="9"/>
        <v>11.538461538461538</v>
      </c>
      <c r="K199" s="63">
        <f t="shared" si="10"/>
        <v>150</v>
      </c>
      <c r="L199" s="63">
        <f t="shared" si="11"/>
        <v>262.14946525012681</v>
      </c>
    </row>
    <row r="200" spans="1:12" x14ac:dyDescent="0.2">
      <c r="A200" s="162">
        <v>67</v>
      </c>
      <c r="B200" s="162" t="s">
        <v>87</v>
      </c>
      <c r="C200" s="163" t="s">
        <v>88</v>
      </c>
      <c r="D200" s="49">
        <v>2021</v>
      </c>
      <c r="E200" s="50">
        <f>'Sustainability Report (X1)'!G200</f>
        <v>0.5641025641025641</v>
      </c>
      <c r="F200" s="50">
        <f>'Green Accounting (X2)'!F200</f>
        <v>3</v>
      </c>
      <c r="G200" s="51">
        <f>'Intellectual Capital (X3)'!N200</f>
        <v>3.6174813955627214</v>
      </c>
      <c r="H200" s="50">
        <f>'Nilai Perusahaan (Y)'!J200</f>
        <v>18.107363266762569</v>
      </c>
      <c r="I200" s="50">
        <f>'GCG (Z)'!G200</f>
        <v>50</v>
      </c>
      <c r="J200" s="66">
        <f t="shared" si="9"/>
        <v>28.205128205128204</v>
      </c>
      <c r="K200" s="66">
        <f t="shared" si="10"/>
        <v>150</v>
      </c>
      <c r="L200" s="66">
        <f t="shared" si="11"/>
        <v>180.87406977813606</v>
      </c>
    </row>
    <row r="201" spans="1:12" x14ac:dyDescent="0.2">
      <c r="A201" s="162"/>
      <c r="B201" s="162"/>
      <c r="C201" s="163"/>
      <c r="D201" s="49">
        <v>2022</v>
      </c>
      <c r="E201" s="50">
        <f>'Sustainability Report (X1)'!G201</f>
        <v>0.31623931623931623</v>
      </c>
      <c r="F201" s="50">
        <f>'Green Accounting (X2)'!F201</f>
        <v>3</v>
      </c>
      <c r="G201" s="51">
        <f>'Intellectual Capital (X3)'!N201</f>
        <v>3.7684272303852162</v>
      </c>
      <c r="H201" s="50">
        <f>'Nilai Perusahaan (Y)'!J201</f>
        <v>14.560054223168411</v>
      </c>
      <c r="I201" s="50">
        <f>'GCG (Z)'!G201</f>
        <v>50</v>
      </c>
      <c r="J201" s="66">
        <f t="shared" si="9"/>
        <v>15.811965811965811</v>
      </c>
      <c r="K201" s="66">
        <f t="shared" si="10"/>
        <v>150</v>
      </c>
      <c r="L201" s="66">
        <f t="shared" si="11"/>
        <v>188.42136151926081</v>
      </c>
    </row>
    <row r="202" spans="1:12" x14ac:dyDescent="0.2">
      <c r="A202" s="162"/>
      <c r="B202" s="162"/>
      <c r="C202" s="163"/>
      <c r="D202" s="49">
        <v>2023</v>
      </c>
      <c r="E202" s="50">
        <f>'Sustainability Report (X1)'!G202</f>
        <v>0.30769230769230771</v>
      </c>
      <c r="F202" s="50">
        <f>'Green Accounting (X2)'!F202</f>
        <v>3</v>
      </c>
      <c r="G202" s="51">
        <f>'Intellectual Capital (X3)'!N202</f>
        <v>4.0699653034752945</v>
      </c>
      <c r="H202" s="50">
        <f>'Nilai Perusahaan (Y)'!J202</f>
        <v>10.910673297137595</v>
      </c>
      <c r="I202" s="50">
        <f>'GCG (Z)'!G202</f>
        <v>50</v>
      </c>
      <c r="J202" s="66">
        <f t="shared" si="9"/>
        <v>15.384615384615385</v>
      </c>
      <c r="K202" s="66">
        <f t="shared" si="10"/>
        <v>150</v>
      </c>
      <c r="L202" s="66">
        <f t="shared" si="11"/>
        <v>203.49826517376474</v>
      </c>
    </row>
    <row r="203" spans="1:12" x14ac:dyDescent="0.2">
      <c r="A203" s="164">
        <v>68</v>
      </c>
      <c r="B203" s="164" t="s">
        <v>89</v>
      </c>
      <c r="C203" s="165" t="s">
        <v>90</v>
      </c>
      <c r="D203" s="43">
        <v>2021</v>
      </c>
      <c r="E203" s="44">
        <f>'Sustainability Report (X1)'!G203</f>
        <v>0.37606837606837606</v>
      </c>
      <c r="F203" s="44">
        <f>'Green Accounting (X2)'!F203</f>
        <v>4</v>
      </c>
      <c r="G203" s="45">
        <f>'Intellectual Capital (X3)'!N203</f>
        <v>13.619647633595962</v>
      </c>
      <c r="H203" s="44">
        <f>'Nilai Perusahaan (Y)'!J203</f>
        <v>1.0281181933350567</v>
      </c>
      <c r="I203" s="44">
        <f>'GCG (Z)'!G203</f>
        <v>33.333333333333329</v>
      </c>
      <c r="J203" s="81">
        <f t="shared" si="9"/>
        <v>12.535612535612534</v>
      </c>
      <c r="K203" s="81">
        <f t="shared" si="10"/>
        <v>133.33333333333331</v>
      </c>
      <c r="L203" s="81">
        <f t="shared" si="11"/>
        <v>453.98825445319869</v>
      </c>
    </row>
    <row r="204" spans="1:12" x14ac:dyDescent="0.2">
      <c r="A204" s="164"/>
      <c r="B204" s="164"/>
      <c r="C204" s="165"/>
      <c r="D204" s="43">
        <v>2022</v>
      </c>
      <c r="E204" s="44">
        <f>'Sustainability Report (X1)'!G204</f>
        <v>0.23076923076923078</v>
      </c>
      <c r="F204" s="44">
        <f>'Green Accounting (X2)'!F204</f>
        <v>4</v>
      </c>
      <c r="G204" s="45">
        <f>'Intellectual Capital (X3)'!N204</f>
        <v>18.018757028078642</v>
      </c>
      <c r="H204" s="44">
        <f>'Nilai Perusahaan (Y)'!J204</f>
        <v>1.0291268530469426</v>
      </c>
      <c r="I204" s="44">
        <f>'GCG (Z)'!G204</f>
        <v>33.333333333333329</v>
      </c>
      <c r="J204" s="81">
        <f t="shared" si="9"/>
        <v>7.6923076923076916</v>
      </c>
      <c r="K204" s="81">
        <f t="shared" si="10"/>
        <v>133.33333333333331</v>
      </c>
      <c r="L204" s="81">
        <f t="shared" si="11"/>
        <v>600.62523426928794</v>
      </c>
    </row>
    <row r="205" spans="1:12" x14ac:dyDescent="0.2">
      <c r="A205" s="164"/>
      <c r="B205" s="164"/>
      <c r="C205" s="165"/>
      <c r="D205" s="43">
        <v>2023</v>
      </c>
      <c r="E205" s="44">
        <f>'Sustainability Report (X1)'!G205</f>
        <v>0.24786324786324787</v>
      </c>
      <c r="F205" s="44">
        <f>'Green Accounting (X2)'!F205</f>
        <v>4</v>
      </c>
      <c r="G205" s="45">
        <f>'Intellectual Capital (X3)'!N205</f>
        <v>13.326863863173131</v>
      </c>
      <c r="H205" s="44">
        <f>'Nilai Perusahaan (Y)'!J205</f>
        <v>0.92632764547894675</v>
      </c>
      <c r="I205" s="44">
        <f>'GCG (Z)'!G205</f>
        <v>33.333333333333329</v>
      </c>
      <c r="J205" s="81">
        <f t="shared" si="9"/>
        <v>8.2621082621082618</v>
      </c>
      <c r="K205" s="81">
        <f t="shared" si="10"/>
        <v>133.33333333333331</v>
      </c>
      <c r="L205" s="81">
        <f t="shared" si="11"/>
        <v>444.22879543910432</v>
      </c>
    </row>
    <row r="206" spans="1:12" x14ac:dyDescent="0.2">
      <c r="A206" s="158">
        <v>69</v>
      </c>
      <c r="B206" s="158" t="s">
        <v>85</v>
      </c>
      <c r="C206" s="159" t="s">
        <v>86</v>
      </c>
      <c r="D206" s="46">
        <v>2021</v>
      </c>
      <c r="E206" s="47">
        <f>'Sustainability Report (X1)'!G206</f>
        <v>0.23931623931623933</v>
      </c>
      <c r="F206" s="47">
        <f>'Green Accounting (X2)'!F206</f>
        <v>4</v>
      </c>
      <c r="G206" s="48">
        <f>'Intellectual Capital (X3)'!N206</f>
        <v>5.7581680823768133</v>
      </c>
      <c r="H206" s="47">
        <f>'Nilai Perusahaan (Y)'!J206</f>
        <v>1.1196947155831456</v>
      </c>
      <c r="I206" s="47">
        <f>'GCG (Z)'!G206</f>
        <v>60</v>
      </c>
      <c r="J206" s="84">
        <f t="shared" si="9"/>
        <v>14.358974358974359</v>
      </c>
      <c r="K206" s="84">
        <f t="shared" si="10"/>
        <v>240</v>
      </c>
      <c r="L206" s="84">
        <f t="shared" si="11"/>
        <v>345.4900849426088</v>
      </c>
    </row>
    <row r="207" spans="1:12" x14ac:dyDescent="0.2">
      <c r="A207" s="158"/>
      <c r="B207" s="158"/>
      <c r="C207" s="159"/>
      <c r="D207" s="46">
        <v>2022</v>
      </c>
      <c r="E207" s="47">
        <f>'Sustainability Report (X1)'!G207</f>
        <v>0.26495726495726496</v>
      </c>
      <c r="F207" s="47">
        <f>'Green Accounting (X2)'!F207</f>
        <v>4</v>
      </c>
      <c r="G207" s="48">
        <f>'Intellectual Capital (X3)'!N207</f>
        <v>7.3473654938685744</v>
      </c>
      <c r="H207" s="47">
        <f>'Nilai Perusahaan (Y)'!J207</f>
        <v>0.87746061259029695</v>
      </c>
      <c r="I207" s="47">
        <f>'GCG (Z)'!G207</f>
        <v>60</v>
      </c>
      <c r="J207" s="84">
        <f t="shared" si="9"/>
        <v>15.897435897435898</v>
      </c>
      <c r="K207" s="84">
        <f t="shared" si="10"/>
        <v>240</v>
      </c>
      <c r="L207" s="84">
        <f t="shared" si="11"/>
        <v>440.84192963211444</v>
      </c>
    </row>
    <row r="208" spans="1:12" x14ac:dyDescent="0.2">
      <c r="A208" s="158"/>
      <c r="B208" s="158"/>
      <c r="C208" s="159"/>
      <c r="D208" s="46">
        <v>2023</v>
      </c>
      <c r="E208" s="47">
        <f>'Sustainability Report (X1)'!G208</f>
        <v>0.21367521367521367</v>
      </c>
      <c r="F208" s="47">
        <f>'Green Accounting (X2)'!F208</f>
        <v>4</v>
      </c>
      <c r="G208" s="48">
        <f>'Intellectual Capital (X3)'!N208</f>
        <v>1.7446978968372184</v>
      </c>
      <c r="H208" s="47">
        <f>'Nilai Perusahaan (Y)'!J208</f>
        <v>0.721830793081498</v>
      </c>
      <c r="I208" s="47">
        <f>'GCG (Z)'!G208</f>
        <v>60</v>
      </c>
      <c r="J208" s="84">
        <f t="shared" si="9"/>
        <v>12.820512820512819</v>
      </c>
      <c r="K208" s="84">
        <f t="shared" si="10"/>
        <v>240</v>
      </c>
      <c r="L208" s="84">
        <f t="shared" si="11"/>
        <v>104.6818738102331</v>
      </c>
    </row>
    <row r="209" spans="1:12" x14ac:dyDescent="0.2">
      <c r="A209" s="160">
        <v>70</v>
      </c>
      <c r="B209" s="160" t="s">
        <v>91</v>
      </c>
      <c r="C209" s="161" t="s">
        <v>92</v>
      </c>
      <c r="D209" s="36">
        <v>2021</v>
      </c>
      <c r="E209" s="35">
        <f>'Sustainability Report (X1)'!G209</f>
        <v>0.26495726495726496</v>
      </c>
      <c r="F209" s="35">
        <f>'Green Accounting (X2)'!F209</f>
        <v>3</v>
      </c>
      <c r="G209" s="42">
        <f>'Intellectual Capital (X3)'!N209</f>
        <v>3.1140915032672147</v>
      </c>
      <c r="H209" s="35">
        <f>'Nilai Perusahaan (Y)'!J209</f>
        <v>0.9449271483184899</v>
      </c>
      <c r="I209" s="35">
        <f>'GCG (Z)'!G209</f>
        <v>33.333333333333329</v>
      </c>
      <c r="J209" s="33">
        <f t="shared" si="9"/>
        <v>8.8319088319088301</v>
      </c>
      <c r="K209" s="33">
        <f t="shared" si="10"/>
        <v>99.999999999999986</v>
      </c>
      <c r="L209" s="33">
        <f t="shared" si="11"/>
        <v>103.80305010890714</v>
      </c>
    </row>
    <row r="210" spans="1:12" x14ac:dyDescent="0.2">
      <c r="A210" s="160"/>
      <c r="B210" s="160"/>
      <c r="C210" s="161"/>
      <c r="D210" s="36">
        <v>2022</v>
      </c>
      <c r="E210" s="35">
        <f>'Sustainability Report (X1)'!G210</f>
        <v>0.21367521367521367</v>
      </c>
      <c r="F210" s="35">
        <f>'Green Accounting (X2)'!F210</f>
        <v>3</v>
      </c>
      <c r="G210" s="42">
        <f>'Intellectual Capital (X3)'!N210</f>
        <v>5.8789452807545004</v>
      </c>
      <c r="H210" s="35">
        <f>'Nilai Perusahaan (Y)'!J210</f>
        <v>0.90040896301249185</v>
      </c>
      <c r="I210" s="35">
        <f>'GCG (Z)'!G210</f>
        <v>33.333333333333329</v>
      </c>
      <c r="J210" s="33">
        <f t="shared" si="9"/>
        <v>7.1225071225071215</v>
      </c>
      <c r="K210" s="33">
        <f t="shared" si="10"/>
        <v>99.999999999999986</v>
      </c>
      <c r="L210" s="33">
        <f t="shared" si="11"/>
        <v>195.96484269181664</v>
      </c>
    </row>
    <row r="211" spans="1:12" x14ac:dyDescent="0.2">
      <c r="A211" s="160"/>
      <c r="B211" s="160"/>
      <c r="C211" s="161"/>
      <c r="D211" s="36">
        <v>2023</v>
      </c>
      <c r="E211" s="35">
        <f>'Sustainability Report (X1)'!G211</f>
        <v>0.25641025641025639</v>
      </c>
      <c r="F211" s="35">
        <f>'Green Accounting (X2)'!F211</f>
        <v>3</v>
      </c>
      <c r="G211" s="42">
        <f>'Intellectual Capital (X3)'!N211</f>
        <v>6.2358567154861824</v>
      </c>
      <c r="H211" s="35">
        <f>'Nilai Perusahaan (Y)'!J211</f>
        <v>1.2387114331592759</v>
      </c>
      <c r="I211" s="35">
        <f>'GCG (Z)'!G211</f>
        <v>33.333333333333329</v>
      </c>
      <c r="J211" s="33">
        <f t="shared" si="9"/>
        <v>8.5470085470085451</v>
      </c>
      <c r="K211" s="33">
        <f t="shared" si="10"/>
        <v>99.999999999999986</v>
      </c>
      <c r="L211" s="33">
        <f t="shared" si="11"/>
        <v>207.86189051620605</v>
      </c>
    </row>
    <row r="212" spans="1:12" x14ac:dyDescent="0.2">
      <c r="A212" s="156">
        <v>71</v>
      </c>
      <c r="B212" s="156" t="s">
        <v>93</v>
      </c>
      <c r="C212" s="157" t="s">
        <v>94</v>
      </c>
      <c r="D212" s="52">
        <v>2021</v>
      </c>
      <c r="E212" s="53">
        <f>'Sustainability Report (X1)'!G212</f>
        <v>0.3247863247863248</v>
      </c>
      <c r="F212" s="53">
        <f>'Green Accounting (X2)'!F212</f>
        <v>3</v>
      </c>
      <c r="G212" s="54">
        <f>'Intellectual Capital (X3)'!N212</f>
        <v>1.1125778264978485</v>
      </c>
      <c r="H212" s="53">
        <f>'Nilai Perusahaan (Y)'!J212</f>
        <v>0.88214730045776246</v>
      </c>
      <c r="I212" s="53">
        <f>'GCG (Z)'!G212</f>
        <v>50</v>
      </c>
      <c r="J212" s="63">
        <f t="shared" si="9"/>
        <v>16.239316239316238</v>
      </c>
      <c r="K212" s="63">
        <f t="shared" si="10"/>
        <v>150</v>
      </c>
      <c r="L212" s="63">
        <f t="shared" si="11"/>
        <v>55.628891324892429</v>
      </c>
    </row>
    <row r="213" spans="1:12" x14ac:dyDescent="0.2">
      <c r="A213" s="156"/>
      <c r="B213" s="156"/>
      <c r="C213" s="157"/>
      <c r="D213" s="52">
        <v>2022</v>
      </c>
      <c r="E213" s="53">
        <f>'Sustainability Report (X1)'!G213</f>
        <v>0.31623931623931623</v>
      </c>
      <c r="F213" s="53">
        <f>'Green Accounting (X2)'!F213</f>
        <v>3</v>
      </c>
      <c r="G213" s="54">
        <f>'Intellectual Capital (X3)'!N213</f>
        <v>1.844830973233718</v>
      </c>
      <c r="H213" s="53">
        <f>'Nilai Perusahaan (Y)'!J213</f>
        <v>0.70098777739751927</v>
      </c>
      <c r="I213" s="53">
        <f>'GCG (Z)'!G213</f>
        <v>50</v>
      </c>
      <c r="J213" s="63">
        <f t="shared" si="9"/>
        <v>15.811965811965811</v>
      </c>
      <c r="K213" s="63">
        <f t="shared" si="10"/>
        <v>150</v>
      </c>
      <c r="L213" s="63">
        <f t="shared" si="11"/>
        <v>92.241548661685897</v>
      </c>
    </row>
    <row r="214" spans="1:12" x14ac:dyDescent="0.2">
      <c r="A214" s="156"/>
      <c r="B214" s="156"/>
      <c r="C214" s="157"/>
      <c r="D214" s="52">
        <v>2023</v>
      </c>
      <c r="E214" s="53">
        <f>'Sustainability Report (X1)'!G214</f>
        <v>0.30769230769230771</v>
      </c>
      <c r="F214" s="53">
        <f>'Green Accounting (X2)'!F214</f>
        <v>3</v>
      </c>
      <c r="G214" s="54">
        <f>'Intellectual Capital (X3)'!N214</f>
        <v>2.324838823052672</v>
      </c>
      <c r="H214" s="53">
        <f>'Nilai Perusahaan (Y)'!J214</f>
        <v>1.3967057745028844</v>
      </c>
      <c r="I214" s="53">
        <f>'GCG (Z)'!G214</f>
        <v>50</v>
      </c>
      <c r="J214" s="63">
        <f t="shared" si="9"/>
        <v>15.384615384615385</v>
      </c>
      <c r="K214" s="63">
        <f t="shared" si="10"/>
        <v>150</v>
      </c>
      <c r="L214" s="63">
        <f t="shared" si="11"/>
        <v>116.2419411526336</v>
      </c>
    </row>
  </sheetData>
  <mergeCells count="222">
    <mergeCell ref="A212:A214"/>
    <mergeCell ref="B212:B214"/>
    <mergeCell ref="C212:C214"/>
    <mergeCell ref="A206:A208"/>
    <mergeCell ref="B206:B208"/>
    <mergeCell ref="C206:C208"/>
    <mergeCell ref="A209:A211"/>
    <mergeCell ref="B209:B211"/>
    <mergeCell ref="C209:C211"/>
    <mergeCell ref="A200:A202"/>
    <mergeCell ref="B200:B202"/>
    <mergeCell ref="C200:C202"/>
    <mergeCell ref="A203:A205"/>
    <mergeCell ref="B203:B205"/>
    <mergeCell ref="C203:C205"/>
    <mergeCell ref="A194:A196"/>
    <mergeCell ref="B194:B196"/>
    <mergeCell ref="C194:C196"/>
    <mergeCell ref="A197:A199"/>
    <mergeCell ref="B197:B199"/>
    <mergeCell ref="C197:C199"/>
    <mergeCell ref="A188:A190"/>
    <mergeCell ref="B188:B190"/>
    <mergeCell ref="C188:C190"/>
    <mergeCell ref="A191:A193"/>
    <mergeCell ref="B191:B193"/>
    <mergeCell ref="C191:C193"/>
    <mergeCell ref="A182:A184"/>
    <mergeCell ref="B182:B184"/>
    <mergeCell ref="C182:C184"/>
    <mergeCell ref="A185:A187"/>
    <mergeCell ref="B185:B187"/>
    <mergeCell ref="C185:C187"/>
    <mergeCell ref="A176:A178"/>
    <mergeCell ref="B176:B178"/>
    <mergeCell ref="C176:C178"/>
    <mergeCell ref="A179:A181"/>
    <mergeCell ref="B179:B181"/>
    <mergeCell ref="C179:C181"/>
    <mergeCell ref="A170:A172"/>
    <mergeCell ref="B170:B172"/>
    <mergeCell ref="C170:C172"/>
    <mergeCell ref="A173:A175"/>
    <mergeCell ref="B173:B175"/>
    <mergeCell ref="C173:C175"/>
    <mergeCell ref="A164:A166"/>
    <mergeCell ref="B164:B166"/>
    <mergeCell ref="C164:C166"/>
    <mergeCell ref="A167:A169"/>
    <mergeCell ref="B167:B169"/>
    <mergeCell ref="C167:C169"/>
    <mergeCell ref="A158:A160"/>
    <mergeCell ref="B158:B160"/>
    <mergeCell ref="C158:C160"/>
    <mergeCell ref="A161:A163"/>
    <mergeCell ref="B161:B163"/>
    <mergeCell ref="C161:C163"/>
    <mergeCell ref="A152:A154"/>
    <mergeCell ref="B152:B154"/>
    <mergeCell ref="C152:C154"/>
    <mergeCell ref="A155:A157"/>
    <mergeCell ref="B155:B157"/>
    <mergeCell ref="C155:C157"/>
    <mergeCell ref="A146:A148"/>
    <mergeCell ref="B146:B148"/>
    <mergeCell ref="C146:C148"/>
    <mergeCell ref="A149:A151"/>
    <mergeCell ref="B149:B151"/>
    <mergeCell ref="C149:C151"/>
    <mergeCell ref="A140:A142"/>
    <mergeCell ref="B140:B142"/>
    <mergeCell ref="C140:C142"/>
    <mergeCell ref="A143:A145"/>
    <mergeCell ref="B143:B145"/>
    <mergeCell ref="C143:C145"/>
    <mergeCell ref="A134:A136"/>
    <mergeCell ref="B134:B136"/>
    <mergeCell ref="C134:C136"/>
    <mergeCell ref="A137:A139"/>
    <mergeCell ref="B137:B139"/>
    <mergeCell ref="C137:C139"/>
    <mergeCell ref="A128:A130"/>
    <mergeCell ref="B128:B130"/>
    <mergeCell ref="C128:C130"/>
    <mergeCell ref="A131:A133"/>
    <mergeCell ref="B131:B133"/>
    <mergeCell ref="C131:C133"/>
    <mergeCell ref="A122:A124"/>
    <mergeCell ref="B122:B124"/>
    <mergeCell ref="C122:C124"/>
    <mergeCell ref="A125:A127"/>
    <mergeCell ref="B125:B127"/>
    <mergeCell ref="C125:C127"/>
    <mergeCell ref="A116:A118"/>
    <mergeCell ref="B116:B118"/>
    <mergeCell ref="C116:C118"/>
    <mergeCell ref="A119:A121"/>
    <mergeCell ref="B119:B121"/>
    <mergeCell ref="C119:C121"/>
    <mergeCell ref="A110:A112"/>
    <mergeCell ref="B110:B112"/>
    <mergeCell ref="C110:C112"/>
    <mergeCell ref="A113:A115"/>
    <mergeCell ref="B113:B115"/>
    <mergeCell ref="C113:C115"/>
    <mergeCell ref="A104:A106"/>
    <mergeCell ref="B104:B106"/>
    <mergeCell ref="C104:C106"/>
    <mergeCell ref="A107:A109"/>
    <mergeCell ref="B107:B109"/>
    <mergeCell ref="C107:C109"/>
    <mergeCell ref="A98:A100"/>
    <mergeCell ref="B98:B100"/>
    <mergeCell ref="C98:C100"/>
    <mergeCell ref="A101:A103"/>
    <mergeCell ref="B101:B103"/>
    <mergeCell ref="C101:C103"/>
    <mergeCell ref="A92:A94"/>
    <mergeCell ref="B92:B94"/>
    <mergeCell ref="C92:C94"/>
    <mergeCell ref="A95:A97"/>
    <mergeCell ref="B95:B97"/>
    <mergeCell ref="C95:C97"/>
    <mergeCell ref="A86:A88"/>
    <mergeCell ref="B86:B88"/>
    <mergeCell ref="C86:C88"/>
    <mergeCell ref="A89:A91"/>
    <mergeCell ref="B89:B91"/>
    <mergeCell ref="C89:C91"/>
    <mergeCell ref="A80:A82"/>
    <mergeCell ref="B80:B82"/>
    <mergeCell ref="C80:C82"/>
    <mergeCell ref="A83:A85"/>
    <mergeCell ref="B83:B85"/>
    <mergeCell ref="C83:C85"/>
    <mergeCell ref="A74:A76"/>
    <mergeCell ref="B74:B76"/>
    <mergeCell ref="C74:C76"/>
    <mergeCell ref="A77:A79"/>
    <mergeCell ref="B77:B79"/>
    <mergeCell ref="C77:C79"/>
    <mergeCell ref="A68:A70"/>
    <mergeCell ref="B68:B70"/>
    <mergeCell ref="C68:C70"/>
    <mergeCell ref="A71:A73"/>
    <mergeCell ref="B71:B73"/>
    <mergeCell ref="C71:C73"/>
    <mergeCell ref="A62:A64"/>
    <mergeCell ref="B62:B64"/>
    <mergeCell ref="C62:C64"/>
    <mergeCell ref="A65:A67"/>
    <mergeCell ref="B65:B67"/>
    <mergeCell ref="C65:C67"/>
    <mergeCell ref="A56:A58"/>
    <mergeCell ref="B56:B58"/>
    <mergeCell ref="C56:C58"/>
    <mergeCell ref="A59:A61"/>
    <mergeCell ref="B59:B61"/>
    <mergeCell ref="C59:C61"/>
    <mergeCell ref="A50:A52"/>
    <mergeCell ref="B50:B52"/>
    <mergeCell ref="C50:C52"/>
    <mergeCell ref="A53:A55"/>
    <mergeCell ref="B53:B55"/>
    <mergeCell ref="C53:C55"/>
    <mergeCell ref="A44:A46"/>
    <mergeCell ref="B44:B46"/>
    <mergeCell ref="C44:C46"/>
    <mergeCell ref="A47:A49"/>
    <mergeCell ref="B47:B49"/>
    <mergeCell ref="C47:C49"/>
    <mergeCell ref="A38:A40"/>
    <mergeCell ref="B38:B40"/>
    <mergeCell ref="C38:C40"/>
    <mergeCell ref="A41:A43"/>
    <mergeCell ref="B41:B43"/>
    <mergeCell ref="C41:C43"/>
    <mergeCell ref="A32:A34"/>
    <mergeCell ref="B32:B34"/>
    <mergeCell ref="C32:C34"/>
    <mergeCell ref="A35:A37"/>
    <mergeCell ref="B35:B37"/>
    <mergeCell ref="C35:C37"/>
    <mergeCell ref="A26:A28"/>
    <mergeCell ref="B26:B28"/>
    <mergeCell ref="C26:C28"/>
    <mergeCell ref="A29:A31"/>
    <mergeCell ref="B29:B31"/>
    <mergeCell ref="C29:C31"/>
    <mergeCell ref="A20:A22"/>
    <mergeCell ref="B20:B22"/>
    <mergeCell ref="C20:C22"/>
    <mergeCell ref="A23:A25"/>
    <mergeCell ref="B23:B25"/>
    <mergeCell ref="C23:C25"/>
    <mergeCell ref="A14:A16"/>
    <mergeCell ref="B14:B16"/>
    <mergeCell ref="C14:C16"/>
    <mergeCell ref="A17:A19"/>
    <mergeCell ref="B17:B19"/>
    <mergeCell ref="C17:C19"/>
    <mergeCell ref="A8:A10"/>
    <mergeCell ref="B8:B10"/>
    <mergeCell ref="C8:C10"/>
    <mergeCell ref="A11:A13"/>
    <mergeCell ref="B11:B13"/>
    <mergeCell ref="C11:C13"/>
    <mergeCell ref="A2:A4"/>
    <mergeCell ref="B2:B4"/>
    <mergeCell ref="C2:C4"/>
    <mergeCell ref="A5:A7"/>
    <mergeCell ref="B5:B7"/>
    <mergeCell ref="C5:C7"/>
    <mergeCell ref="N2:P2"/>
    <mergeCell ref="N3:P3"/>
    <mergeCell ref="N4:P4"/>
    <mergeCell ref="N5:P5"/>
    <mergeCell ref="N6:P6"/>
    <mergeCell ref="N7:P7"/>
    <mergeCell ref="N8:P8"/>
    <mergeCell ref="N9:P9"/>
    <mergeCell ref="N10:P10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Lembar kerja</vt:lpstr>
      </vt:variant>
      <vt:variant>
        <vt:i4>9</vt:i4>
      </vt:variant>
    </vt:vector>
  </HeadingPairs>
  <TitlesOfParts>
    <vt:vector size="9" baseType="lpstr">
      <vt:lpstr>Kriteria</vt:lpstr>
      <vt:lpstr>Sampel</vt:lpstr>
      <vt:lpstr>GRI 2021</vt:lpstr>
      <vt:lpstr>Sustainability Report (X1)</vt:lpstr>
      <vt:lpstr>Green Accounting (X2)</vt:lpstr>
      <vt:lpstr>Intellectual Capital (X3)</vt:lpstr>
      <vt:lpstr>Nilai Perusahaan (Y)</vt:lpstr>
      <vt:lpstr>GCG (Z)</vt:lpstr>
      <vt:lpstr>Olah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Utari Wahyu Ningsih</dc:creator>
  <cp:lastModifiedBy>Utari Wahyu Ningsih</cp:lastModifiedBy>
  <dcterms:created xsi:type="dcterms:W3CDTF">2024-11-21T11:45:45Z</dcterms:created>
  <dcterms:modified xsi:type="dcterms:W3CDTF">2025-04-14T11:48:42Z</dcterms:modified>
</cp:coreProperties>
</file>